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7055" windowHeight="7320"/>
  </bookViews>
  <sheets>
    <sheet name="Ekipna razvrstitev" sheetId="3" r:id="rId1"/>
    <sheet name="Razvrstitev posamezno" sheetId="5" r:id="rId2"/>
    <sheet name="1. kolo" sheetId="15" r:id="rId3"/>
    <sheet name="2. kolo" sheetId="21" r:id="rId4"/>
    <sheet name="3. kolo" sheetId="23" r:id="rId5"/>
    <sheet name="4. kolo " sheetId="24" r:id="rId6"/>
    <sheet name="5. kolo" sheetId="20" r:id="rId7"/>
    <sheet name="6. kolo" sheetId="25" state="hidden" r:id="rId8"/>
    <sheet name="6. kollo" sheetId="22" r:id="rId9"/>
  </sheets>
  <definedNames>
    <definedName name="_xlnm._FilterDatabase" localSheetId="1" hidden="1">'Razvrstitev posamezno'!$B$4:$S$12</definedName>
    <definedName name="_xlnm.Print_Titles" localSheetId="0">'Ekipna razvrstitev'!$1:$2</definedName>
    <definedName name="_xlnm.Print_Titles" localSheetId="1">'Razvrstitev posamezno'!$1:$1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3"/>
  <c r="C19"/>
  <c r="I18"/>
  <c r="G18"/>
  <c r="E18"/>
  <c r="C18"/>
  <c r="G27" i="24"/>
  <c r="G79"/>
  <c r="L74"/>
  <c r="L67"/>
  <c r="L60"/>
  <c r="L53"/>
  <c r="L43"/>
  <c r="L36"/>
  <c r="L8"/>
  <c r="L22"/>
  <c r="L29"/>
  <c r="I86" l="1"/>
  <c r="I85"/>
  <c r="I84"/>
  <c r="I83"/>
  <c r="L82"/>
  <c r="I82"/>
  <c r="I81"/>
  <c r="I78"/>
  <c r="I77"/>
  <c r="I76"/>
  <c r="I75"/>
  <c r="I74"/>
  <c r="I72"/>
  <c r="I71"/>
  <c r="I70"/>
  <c r="I69"/>
  <c r="I68"/>
  <c r="I67"/>
  <c r="I65"/>
  <c r="I64"/>
  <c r="I63"/>
  <c r="I62"/>
  <c r="I61"/>
  <c r="I60"/>
  <c r="I58"/>
  <c r="I57"/>
  <c r="I56"/>
  <c r="I55"/>
  <c r="I54"/>
  <c r="I53"/>
  <c r="I51"/>
  <c r="I50"/>
  <c r="I47"/>
  <c r="I46"/>
  <c r="I45"/>
  <c r="I44"/>
  <c r="I43"/>
  <c r="I41"/>
  <c r="I40"/>
  <c r="I39"/>
  <c r="I38"/>
  <c r="I37"/>
  <c r="I36"/>
  <c r="I34"/>
  <c r="I33"/>
  <c r="I32"/>
  <c r="I31"/>
  <c r="I30"/>
  <c r="I29"/>
  <c r="I26"/>
  <c r="I25"/>
  <c r="I24"/>
  <c r="I23"/>
  <c r="I22"/>
  <c r="I20"/>
  <c r="I19"/>
  <c r="I18"/>
  <c r="I17"/>
  <c r="I16"/>
  <c r="L15"/>
  <c r="I15"/>
  <c r="I13"/>
  <c r="I12"/>
  <c r="I11"/>
  <c r="I10"/>
  <c r="I9"/>
  <c r="I8"/>
  <c r="E19" i="3" l="1"/>
  <c r="G19"/>
  <c r="L67" i="23"/>
  <c r="L60"/>
  <c r="L53"/>
  <c r="L43"/>
  <c r="L29"/>
  <c r="I26"/>
  <c r="L8"/>
  <c r="I86"/>
  <c r="I85"/>
  <c r="I84"/>
  <c r="I83"/>
  <c r="L82"/>
  <c r="I82"/>
  <c r="I81"/>
  <c r="I79"/>
  <c r="I78"/>
  <c r="I77"/>
  <c r="I76"/>
  <c r="I75"/>
  <c r="L74"/>
  <c r="I74"/>
  <c r="I72"/>
  <c r="I71"/>
  <c r="I70"/>
  <c r="I69"/>
  <c r="I68"/>
  <c r="I67"/>
  <c r="I65"/>
  <c r="I64"/>
  <c r="I63"/>
  <c r="I62"/>
  <c r="I61"/>
  <c r="I60"/>
  <c r="I58"/>
  <c r="I57"/>
  <c r="I56"/>
  <c r="I55"/>
  <c r="I54"/>
  <c r="I53"/>
  <c r="I51"/>
  <c r="I50"/>
  <c r="I47"/>
  <c r="I46"/>
  <c r="I45"/>
  <c r="I44"/>
  <c r="I43"/>
  <c r="I41"/>
  <c r="I40"/>
  <c r="I39"/>
  <c r="I38"/>
  <c r="I37"/>
  <c r="L36"/>
  <c r="I36"/>
  <c r="I34"/>
  <c r="I33"/>
  <c r="I32"/>
  <c r="I31"/>
  <c r="I30"/>
  <c r="I29"/>
  <c r="I27"/>
  <c r="I25"/>
  <c r="I24"/>
  <c r="I23"/>
  <c r="L22"/>
  <c r="I22"/>
  <c r="I20"/>
  <c r="I19"/>
  <c r="I18"/>
  <c r="I17"/>
  <c r="I16"/>
  <c r="L15"/>
  <c r="I15"/>
  <c r="I13"/>
  <c r="I12"/>
  <c r="I11"/>
  <c r="I10"/>
  <c r="I9"/>
  <c r="I8"/>
  <c r="L67" i="21"/>
  <c r="O6" i="3"/>
  <c r="O14"/>
  <c r="O13"/>
  <c r="O11"/>
  <c r="O10"/>
  <c r="O9"/>
  <c r="O12"/>
  <c r="O8"/>
  <c r="O5"/>
  <c r="P14"/>
  <c r="P13"/>
  <c r="P7"/>
  <c r="P11"/>
  <c r="P10"/>
  <c r="P9"/>
  <c r="P12"/>
  <c r="P8"/>
  <c r="P5"/>
  <c r="P6"/>
  <c r="P26" i="5"/>
  <c r="Q29"/>
  <c r="P29"/>
  <c r="P30"/>
  <c r="Q30"/>
  <c r="L43" i="21"/>
  <c r="I53" i="15"/>
  <c r="L43"/>
  <c r="I46"/>
  <c r="Q60" i="5"/>
  <c r="P60"/>
  <c r="Q63"/>
  <c r="Q61"/>
  <c r="Q65"/>
  <c r="Q68"/>
  <c r="P63"/>
  <c r="P61"/>
  <c r="P65"/>
  <c r="P68"/>
  <c r="Q26"/>
  <c r="I47" i="21"/>
  <c r="L8"/>
  <c r="L15"/>
  <c r="L22"/>
  <c r="L29"/>
  <c r="L36"/>
  <c r="L53"/>
  <c r="L60"/>
  <c r="L74"/>
  <c r="I12"/>
  <c r="I22"/>
  <c r="I23"/>
  <c r="I24"/>
  <c r="I25"/>
  <c r="I79" l="1"/>
  <c r="I78"/>
  <c r="I77"/>
  <c r="I76"/>
  <c r="I75"/>
  <c r="I74"/>
  <c r="I72"/>
  <c r="I71"/>
  <c r="I70"/>
  <c r="I69"/>
  <c r="I68"/>
  <c r="I67"/>
  <c r="I65"/>
  <c r="I64"/>
  <c r="I63"/>
  <c r="I62"/>
  <c r="I61"/>
  <c r="I60"/>
  <c r="I58"/>
  <c r="I57"/>
  <c r="I56"/>
  <c r="I55"/>
  <c r="I54"/>
  <c r="I53"/>
  <c r="I51"/>
  <c r="I50"/>
  <c r="I46"/>
  <c r="I45"/>
  <c r="I44"/>
  <c r="I43"/>
  <c r="I41"/>
  <c r="I40"/>
  <c r="I39"/>
  <c r="I38"/>
  <c r="I37"/>
  <c r="I36"/>
  <c r="I34"/>
  <c r="I33"/>
  <c r="I32"/>
  <c r="I31"/>
  <c r="I30"/>
  <c r="I29"/>
  <c r="I27"/>
  <c r="I20"/>
  <c r="I19"/>
  <c r="I18"/>
  <c r="I17"/>
  <c r="I16"/>
  <c r="I15"/>
  <c r="I13"/>
  <c r="I11"/>
  <c r="I10"/>
  <c r="I9"/>
  <c r="I8"/>
  <c r="L57" i="15"/>
  <c r="L36" l="1"/>
  <c r="L22"/>
  <c r="G26"/>
  <c r="G12"/>
  <c r="L15"/>
  <c r="L8"/>
  <c r="L50"/>
  <c r="L29"/>
  <c r="I11"/>
  <c r="I10"/>
  <c r="I9"/>
  <c r="I8"/>
  <c r="Q52" i="5" l="1"/>
  <c r="Q53"/>
  <c r="Q54"/>
  <c r="Q55"/>
  <c r="P52"/>
  <c r="P53"/>
  <c r="P54"/>
  <c r="P55"/>
  <c r="Q24"/>
  <c r="Q31"/>
  <c r="Q23"/>
  <c r="P24"/>
  <c r="P23"/>
  <c r="P31"/>
  <c r="Q15" l="1"/>
  <c r="P15"/>
  <c r="Q28"/>
  <c r="P28"/>
  <c r="I88" i="22" l="1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L37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I88" i="20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L37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I91" i="21"/>
  <c r="I90"/>
  <c r="I89"/>
  <c r="I88"/>
  <c r="L87"/>
  <c r="I87"/>
  <c r="I86"/>
  <c r="I84"/>
  <c r="I83"/>
  <c r="I82"/>
  <c r="I81"/>
  <c r="I80"/>
  <c r="M18" i="3" l="1"/>
  <c r="C65" l="1"/>
  <c r="P67" i="5" l="1"/>
  <c r="Q67"/>
  <c r="Q25" l="1"/>
  <c r="P25"/>
  <c r="P14" l="1"/>
  <c r="Q14"/>
  <c r="P16"/>
  <c r="Q16"/>
  <c r="C85" i="3"/>
  <c r="I118" i="25" l="1"/>
  <c r="I108"/>
  <c r="I138"/>
  <c r="I155"/>
  <c r="I134"/>
  <c r="I99"/>
  <c r="I105"/>
  <c r="I109"/>
  <c r="I104"/>
  <c r="I106"/>
  <c r="I132"/>
  <c r="I131"/>
  <c r="I130"/>
  <c r="I103"/>
  <c r="I100"/>
  <c r="I166"/>
  <c r="I164"/>
  <c r="I154"/>
  <c r="I151"/>
  <c r="I129"/>
  <c r="I139"/>
  <c r="I136"/>
  <c r="I125"/>
  <c r="I117"/>
  <c r="I115"/>
  <c r="I149"/>
  <c r="I150"/>
  <c r="I121"/>
  <c r="I124"/>
  <c r="I137"/>
  <c r="I135"/>
  <c r="I97"/>
  <c r="I98"/>
  <c r="I101"/>
  <c r="I102"/>
  <c r="I107"/>
  <c r="I140"/>
  <c r="I122"/>
  <c r="I113"/>
  <c r="I112"/>
  <c r="I147"/>
  <c r="I146"/>
  <c r="I119"/>
  <c r="I114"/>
  <c r="I111"/>
  <c r="I123"/>
  <c r="I152"/>
  <c r="I128"/>
  <c r="I127"/>
  <c r="I126"/>
  <c r="I148"/>
  <c r="I145"/>
  <c r="I161"/>
  <c r="I153"/>
  <c r="I144"/>
  <c r="I163"/>
  <c r="I143"/>
  <c r="I160"/>
  <c r="I120"/>
  <c r="I162"/>
  <c r="I159"/>
  <c r="I167"/>
  <c r="I165"/>
  <c r="I157"/>
  <c r="I158"/>
  <c r="I142"/>
  <c r="I50"/>
  <c r="K50" s="1"/>
  <c r="I82"/>
  <c r="I81"/>
  <c r="I80"/>
  <c r="I79"/>
  <c r="I78"/>
  <c r="I76"/>
  <c r="K76" s="1"/>
  <c r="I75"/>
  <c r="K75" s="1"/>
  <c r="I74"/>
  <c r="I73"/>
  <c r="K73" s="1"/>
  <c r="I72"/>
  <c r="I70"/>
  <c r="I69"/>
  <c r="I68"/>
  <c r="I66"/>
  <c r="I65"/>
  <c r="K65" s="1"/>
  <c r="I64"/>
  <c r="I63"/>
  <c r="K63" s="1"/>
  <c r="I62"/>
  <c r="I61"/>
  <c r="K61" s="1"/>
  <c r="I59"/>
  <c r="I58"/>
  <c r="I57"/>
  <c r="K57" s="1"/>
  <c r="I56"/>
  <c r="I55"/>
  <c r="K55" s="1"/>
  <c r="I54"/>
  <c r="I53"/>
  <c r="K53" s="1"/>
  <c r="I51"/>
  <c r="K51" s="1"/>
  <c r="I49"/>
  <c r="I48"/>
  <c r="I47"/>
  <c r="K47" s="1"/>
  <c r="Q12" i="5"/>
  <c r="P12"/>
  <c r="I7" i="25"/>
  <c r="K7" s="1"/>
  <c r="I12"/>
  <c r="I14"/>
  <c r="K14" s="1"/>
  <c r="I21"/>
  <c r="K21" s="1"/>
  <c r="I28"/>
  <c r="K28" s="1"/>
  <c r="I33"/>
  <c r="K33" s="1"/>
  <c r="I36"/>
  <c r="K36" s="1"/>
  <c r="I41"/>
  <c r="I43"/>
  <c r="K43" s="1"/>
  <c r="I45"/>
  <c r="K45" s="1"/>
  <c r="I44"/>
  <c r="K44" s="1"/>
  <c r="I42"/>
  <c r="I39"/>
  <c r="I38"/>
  <c r="K38" s="1"/>
  <c r="I37"/>
  <c r="K37" s="1"/>
  <c r="I34"/>
  <c r="K34" s="1"/>
  <c r="I32"/>
  <c r="I31"/>
  <c r="I30"/>
  <c r="K30" s="1"/>
  <c r="I27"/>
  <c r="K27" s="1"/>
  <c r="I26"/>
  <c r="I25"/>
  <c r="I24"/>
  <c r="I23"/>
  <c r="K23" s="1"/>
  <c r="I20"/>
  <c r="K20" s="1"/>
  <c r="I19"/>
  <c r="K19" s="1"/>
  <c r="I18"/>
  <c r="K18" s="1"/>
  <c r="I17"/>
  <c r="I15"/>
  <c r="K15" s="1"/>
  <c r="I13"/>
  <c r="I11"/>
  <c r="K11" s="1"/>
  <c r="I9"/>
  <c r="I8"/>
  <c r="I6"/>
  <c r="K6" s="1"/>
  <c r="I5"/>
  <c r="K5" s="1"/>
  <c r="C75" i="3"/>
  <c r="P57" i="5"/>
  <c r="Q57"/>
  <c r="P66"/>
  <c r="Q66"/>
  <c r="P59"/>
  <c r="Q59"/>
  <c r="P69"/>
  <c r="Q69"/>
  <c r="P58"/>
  <c r="Q58"/>
  <c r="P64"/>
  <c r="Q64"/>
  <c r="P9"/>
  <c r="Q9"/>
  <c r="C55" i="3"/>
  <c r="P39" i="5"/>
  <c r="Q39"/>
  <c r="P62"/>
  <c r="Q11"/>
  <c r="P11"/>
  <c r="K18" i="3"/>
  <c r="C45"/>
  <c r="I34" i="15"/>
  <c r="P35" i="5"/>
  <c r="P37"/>
  <c r="Q35"/>
  <c r="Q37"/>
  <c r="Q43"/>
  <c r="Q41"/>
  <c r="Q38"/>
  <c r="Q36"/>
  <c r="C35" i="3"/>
  <c r="I13" i="15"/>
  <c r="I17"/>
  <c r="I18"/>
  <c r="I19"/>
  <c r="I25"/>
  <c r="I71"/>
  <c r="I73"/>
  <c r="I66"/>
  <c r="I67"/>
  <c r="I69"/>
  <c r="I36"/>
  <c r="I40"/>
  <c r="I38"/>
  <c r="I57"/>
  <c r="I58"/>
  <c r="I60"/>
  <c r="I29"/>
  <c r="I31"/>
  <c r="I32"/>
  <c r="I33"/>
  <c r="I44"/>
  <c r="I48"/>
  <c r="I54"/>
  <c r="I55"/>
  <c r="I37"/>
  <c r="I51"/>
  <c r="I50"/>
  <c r="I47"/>
  <c r="I45"/>
  <c r="I52"/>
  <c r="I43"/>
  <c r="I30"/>
  <c r="I62"/>
  <c r="I61"/>
  <c r="I59"/>
  <c r="I41"/>
  <c r="I39"/>
  <c r="I68"/>
  <c r="I65"/>
  <c r="I64"/>
  <c r="I72"/>
  <c r="I74"/>
  <c r="I75"/>
  <c r="I76"/>
  <c r="I15"/>
  <c r="I27"/>
  <c r="I24"/>
  <c r="I23"/>
  <c r="I22"/>
  <c r="I16"/>
  <c r="I20"/>
  <c r="M19" i="3"/>
  <c r="P16"/>
  <c r="P15"/>
  <c r="P17"/>
  <c r="Q4" i="5"/>
  <c r="P4"/>
  <c r="P46"/>
  <c r="Q46"/>
  <c r="P43"/>
  <c r="O16" i="3"/>
  <c r="O15"/>
  <c r="O7"/>
  <c r="O17"/>
  <c r="K19"/>
  <c r="Q51" i="5"/>
  <c r="P51"/>
  <c r="Q13"/>
  <c r="Q7"/>
  <c r="Q8"/>
  <c r="Q10"/>
  <c r="Q6"/>
  <c r="P49"/>
  <c r="Q49"/>
  <c r="P40"/>
  <c r="P6"/>
  <c r="P13"/>
  <c r="P7"/>
  <c r="P8"/>
  <c r="P10"/>
  <c r="P20"/>
  <c r="Q20"/>
  <c r="P27"/>
  <c r="Q27"/>
  <c r="P21"/>
  <c r="Q21"/>
  <c r="P22"/>
  <c r="Q22"/>
  <c r="P34"/>
  <c r="Q34"/>
  <c r="P41"/>
  <c r="P38"/>
  <c r="Q40"/>
  <c r="P42"/>
  <c r="Q42"/>
  <c r="P36"/>
  <c r="P48"/>
  <c r="Q48"/>
  <c r="P45"/>
  <c r="Q45"/>
  <c r="P47"/>
  <c r="Q47"/>
  <c r="P50"/>
  <c r="Q50"/>
  <c r="Q62"/>
  <c r="Q5"/>
  <c r="P5"/>
  <c r="L68" i="25"/>
  <c r="L41" l="1"/>
  <c r="L71" i="15"/>
  <c r="L11" i="25"/>
  <c r="L30"/>
  <c r="L47"/>
  <c r="L61"/>
  <c r="L23"/>
  <c r="L36"/>
  <c r="L72"/>
  <c r="L64" i="15"/>
  <c r="L17" i="25"/>
  <c r="L53"/>
  <c r="L5"/>
</calcChain>
</file>

<file path=xl/sharedStrings.xml><?xml version="1.0" encoding="utf-8"?>
<sst xmlns="http://schemas.openxmlformats.org/spreadsheetml/2006/main" count="2642" uniqueCount="274">
  <si>
    <t>Priimek in ime</t>
  </si>
  <si>
    <t>Ekipa</t>
  </si>
  <si>
    <t>Hudoklin Nejc</t>
  </si>
  <si>
    <t>Jožef Eva</t>
  </si>
  <si>
    <t>Metež Janja</t>
  </si>
  <si>
    <t>SD Sagittarius</t>
  </si>
  <si>
    <t>Pavlič Sonja</t>
  </si>
  <si>
    <t>Perko Bernarda</t>
  </si>
  <si>
    <t>Zorc Nina</t>
  </si>
  <si>
    <t>Bartolj Bojan</t>
  </si>
  <si>
    <t>Goršin Peter</t>
  </si>
  <si>
    <t>Okroglič Marjan</t>
  </si>
  <si>
    <t>Pavlič Alan</t>
  </si>
  <si>
    <t>Pintarič Mitja</t>
  </si>
  <si>
    <t>Vajovič Marko</t>
  </si>
  <si>
    <t>Vidmar Roman</t>
  </si>
  <si>
    <t>Cesar Gregor</t>
  </si>
  <si>
    <t>Hudoklin Srečko</t>
  </si>
  <si>
    <t>Malnar Darko</t>
  </si>
  <si>
    <t>Mohorič Hanzi</t>
  </si>
  <si>
    <t>Piškurič Dušan</t>
  </si>
  <si>
    <t>Bele Mirko</t>
  </si>
  <si>
    <t xml:space="preserve"> </t>
  </si>
  <si>
    <t>1. kolo</t>
  </si>
  <si>
    <t>Rezultat</t>
  </si>
  <si>
    <t>Manojlovič  Slobodan</t>
  </si>
  <si>
    <t>SKUPNA RAZVRSTITEV:</t>
  </si>
  <si>
    <t>Skupaj</t>
  </si>
  <si>
    <t>Vrstni red</t>
  </si>
  <si>
    <t>Krogi</t>
  </si>
  <si>
    <t>Točke</t>
  </si>
  <si>
    <t>Mohorič Urša</t>
  </si>
  <si>
    <t>Trim klub Krka 1</t>
  </si>
  <si>
    <t>Trim klub Krka 2</t>
  </si>
  <si>
    <t>Smrekar Klara</t>
  </si>
  <si>
    <t>Barbo Denis</t>
  </si>
  <si>
    <t>Župevec Benjamin</t>
  </si>
  <si>
    <t>Jarc Nejc</t>
  </si>
  <si>
    <t>Hodnik Črt</t>
  </si>
  <si>
    <t>Šerbec Timai</t>
  </si>
  <si>
    <t>Kozan Viktorija</t>
  </si>
  <si>
    <t>Kategorija</t>
  </si>
  <si>
    <t>zžžž</t>
  </si>
  <si>
    <t>zzzz</t>
  </si>
  <si>
    <t>aaaaa</t>
  </si>
  <si>
    <t>Ekipni
bonus</t>
  </si>
  <si>
    <t>I</t>
  </si>
  <si>
    <t>1. kolo
Rezultat</t>
  </si>
  <si>
    <t>1. kolo
Točke</t>
  </si>
  <si>
    <t>2. kolo
Rezultat</t>
  </si>
  <si>
    <t>2. kolo
Točke</t>
  </si>
  <si>
    <t>3. kolo
Rezultat</t>
  </si>
  <si>
    <t>3. kolo
Točke</t>
  </si>
  <si>
    <t>4. kolo
Rezultat</t>
  </si>
  <si>
    <t>4. kolo
Točke</t>
  </si>
  <si>
    <t>5. kolo
Rezultat</t>
  </si>
  <si>
    <t>5. kolo
Točke</t>
  </si>
  <si>
    <t>6. kolo
Rezultat</t>
  </si>
  <si>
    <t>6. kolo
Točke</t>
  </si>
  <si>
    <t>Skupaj
Rezultat</t>
  </si>
  <si>
    <t>Skupaj
Točke</t>
  </si>
  <si>
    <t>-krogi</t>
  </si>
  <si>
    <t>-točke</t>
  </si>
  <si>
    <t>Skupaj:</t>
  </si>
  <si>
    <t>Število udeležb</t>
  </si>
  <si>
    <t xml:space="preserve">Sodniki: </t>
  </si>
  <si>
    <t>Bobnar Simon</t>
  </si>
  <si>
    <t>povprečni rezultat vseh ekip:</t>
  </si>
  <si>
    <t>Pirc Žiga</t>
  </si>
  <si>
    <t>Mikec Nejc</t>
  </si>
  <si>
    <t>Pavlin Andrej</t>
  </si>
  <si>
    <t>Gorjanci 2</t>
  </si>
  <si>
    <t>REVOZ</t>
  </si>
  <si>
    <t>Pilić Brigita</t>
  </si>
  <si>
    <t>Članice R8</t>
  </si>
  <si>
    <t>Člani R8</t>
  </si>
  <si>
    <t>Posamezno</t>
  </si>
  <si>
    <t xml:space="preserve">Standardna pištola </t>
  </si>
  <si>
    <t>1-10</t>
  </si>
  <si>
    <t>11-20</t>
  </si>
  <si>
    <t>Mesto</t>
  </si>
  <si>
    <t>Pokorny Jan</t>
  </si>
  <si>
    <t>Telekom</t>
  </si>
  <si>
    <t>Smolič Klara</t>
  </si>
  <si>
    <t>Hrovat Mirko</t>
  </si>
  <si>
    <t>Kudić Anes</t>
  </si>
  <si>
    <t>Kostrevc Peter</t>
  </si>
  <si>
    <t>Novak Andrej</t>
  </si>
  <si>
    <t>Uhan Blaž</t>
  </si>
  <si>
    <t>Klobučar Marjan</t>
  </si>
  <si>
    <t>ŠD Novoterm-URSA</t>
  </si>
  <si>
    <t>Erenda Daniela</t>
  </si>
  <si>
    <t>Brezovar Nuša</t>
  </si>
  <si>
    <t>Gregorčič Ula</t>
  </si>
  <si>
    <t>OŠ Center</t>
  </si>
  <si>
    <t>Gorjanci 1</t>
  </si>
  <si>
    <t>Kovačič Mitja</t>
  </si>
  <si>
    <t>Veteranke/ veterani R8</t>
  </si>
  <si>
    <t>Standardna puška R4</t>
  </si>
  <si>
    <t>Pionirke/pionirji R8</t>
  </si>
  <si>
    <t>Conta Klemen</t>
  </si>
  <si>
    <t>Kacin Jan</t>
  </si>
  <si>
    <t>Gorjanci - mladi</t>
  </si>
  <si>
    <t>Fink Andraž</t>
  </si>
  <si>
    <t>OŠ Drska</t>
  </si>
  <si>
    <t>Uhan Nejc</t>
  </si>
  <si>
    <t>Korelc Peter</t>
  </si>
  <si>
    <t xml:space="preserve">                                 </t>
  </si>
  <si>
    <t xml:space="preserve">   </t>
  </si>
  <si>
    <t>21-30</t>
  </si>
  <si>
    <t>Stanković Tanja</t>
  </si>
  <si>
    <t>Ekipno</t>
  </si>
  <si>
    <t>M</t>
  </si>
  <si>
    <t>Ž</t>
  </si>
  <si>
    <t>Pripomb na izvedbo tekmovanja ni bilo.</t>
  </si>
  <si>
    <t>Organizator:</t>
  </si>
  <si>
    <t>Strelsko društvo Gorjanci</t>
  </si>
  <si>
    <t>Kabur Robert</t>
  </si>
  <si>
    <t>2. kolo</t>
  </si>
  <si>
    <t>Dežan Ivan</t>
  </si>
  <si>
    <t>Mašinovič Ramiz</t>
  </si>
  <si>
    <t xml:space="preserve">Strgar Gašper </t>
  </si>
  <si>
    <t>Pureber Maja</t>
  </si>
  <si>
    <t>Fabian Lidija</t>
  </si>
  <si>
    <t>Bahor Matevž</t>
  </si>
  <si>
    <t>Solomun Žan Mark</t>
  </si>
  <si>
    <t>Klun Florjan</t>
  </si>
  <si>
    <t>Lenič Aljaž</t>
  </si>
  <si>
    <t>ŠC Grm</t>
  </si>
  <si>
    <t>Revoz - pos.</t>
  </si>
  <si>
    <t>3. kolo</t>
  </si>
  <si>
    <t>Troha Manca</t>
  </si>
  <si>
    <t>Primc Eva</t>
  </si>
  <si>
    <t>Kulovec Luka</t>
  </si>
  <si>
    <t>4. kolo</t>
  </si>
  <si>
    <t>5. kolo</t>
  </si>
  <si>
    <t>Občinska rekreacijska liga STRELJANJE  2016/17 - 6. kolo</t>
  </si>
  <si>
    <t>Novo mesto, 16.3. 2017</t>
  </si>
  <si>
    <t>Stanković Anđa</t>
  </si>
  <si>
    <t>kj</t>
  </si>
  <si>
    <t xml:space="preserve">Sodniki: Zupančič, Pokorny </t>
  </si>
  <si>
    <t>6. kolo</t>
  </si>
  <si>
    <t>Zavod za šport in</t>
  </si>
  <si>
    <t>Pripomb na izvedbo tekmovanja ni bilo</t>
  </si>
  <si>
    <t>pravilo zadnje serije</t>
  </si>
  <si>
    <t>DU NM</t>
  </si>
  <si>
    <t>št. desetk (v primeru izenačenih serij)</t>
  </si>
  <si>
    <t>Pravilo zadnjih serij</t>
  </si>
  <si>
    <t xml:space="preserve">Sodnik: </t>
  </si>
  <si>
    <t>URSA</t>
  </si>
  <si>
    <t>PRAVILO ZADNJIH SERIJ</t>
  </si>
  <si>
    <t xml:space="preserve">
 TURIZEM IN MLADINO NOVO MESTO in</t>
  </si>
  <si>
    <t xml:space="preserve">
 </t>
  </si>
  <si>
    <t>ekipa</t>
  </si>
  <si>
    <t>Občinska rekreacijska liga STRELJANJE  2021/22 - 5. krog</t>
  </si>
  <si>
    <t>Novo mesto, 20.04.2022</t>
  </si>
  <si>
    <t>Občinska rekreacijska liga STRELJANJE  2021/22 - 6. krog</t>
  </si>
  <si>
    <t>Novo mesto, 18.05.2022</t>
  </si>
  <si>
    <t>DU NOVO MESTO</t>
  </si>
  <si>
    <t>Serijska pu. mladi (do 18.let)</t>
  </si>
  <si>
    <t>STD Pištola</t>
  </si>
  <si>
    <t>STD puška</t>
  </si>
  <si>
    <t>Serijska puška mladi do 18.let</t>
  </si>
  <si>
    <t>STD pištola</t>
  </si>
  <si>
    <t>TRIM KLUB KRKA</t>
  </si>
  <si>
    <t>Trim klub Krka</t>
  </si>
  <si>
    <t>Serijska puška do 18 let</t>
  </si>
  <si>
    <t>Gorjanci mladi</t>
  </si>
  <si>
    <t>Pumpabar</t>
  </si>
  <si>
    <t>GORJANCI 1</t>
  </si>
  <si>
    <t>PUMPABAR</t>
  </si>
  <si>
    <t>GORJANCI MLADI</t>
  </si>
  <si>
    <t>Občinska rekreacijska liga STRELJANJE  2022/2023</t>
  </si>
  <si>
    <t>Občinska rekreacijska liga STRELJANJE  2022/23 - POSAMEZNO</t>
  </si>
  <si>
    <t>Občinska rekreacijska liga STRELJANJE  2022/23 - 1. krog</t>
  </si>
  <si>
    <t>Novo mesto, 26.10.2022</t>
  </si>
  <si>
    <t>ŠRD Breza</t>
  </si>
  <si>
    <t>KOSTREVC Peter</t>
  </si>
  <si>
    <t>STRGAR Gašper</t>
  </si>
  <si>
    <t>PAVLIN Andrej</t>
  </si>
  <si>
    <t>CIMERMAN Jaka</t>
  </si>
  <si>
    <t>FABIAN Lidija</t>
  </si>
  <si>
    <t>GORŠIN Peter</t>
  </si>
  <si>
    <t>UHAN Nejc</t>
  </si>
  <si>
    <t>UHAN Blaž</t>
  </si>
  <si>
    <t>POKORNY Jan</t>
  </si>
  <si>
    <t>BOBNAR Simon</t>
  </si>
  <si>
    <t>Ilc Martin</t>
  </si>
  <si>
    <t>PIŠKURIČ Dušan</t>
  </si>
  <si>
    <t>BECELE Marjan</t>
  </si>
  <si>
    <t>HRNČIČ Božo</t>
  </si>
  <si>
    <t>VIDMAR Rudi</t>
  </si>
  <si>
    <t>DU Prečna</t>
  </si>
  <si>
    <t>CELIČ Drago</t>
  </si>
  <si>
    <t>ERPE Janez</t>
  </si>
  <si>
    <t>RUS Milan</t>
  </si>
  <si>
    <t>HUDOKLIN Srečko</t>
  </si>
  <si>
    <t>BARBO Denis</t>
  </si>
  <si>
    <t>SAGITTARIUS</t>
  </si>
  <si>
    <t>DOLŠINA Mitja</t>
  </si>
  <si>
    <t>MRAK Nuša</t>
  </si>
  <si>
    <t>KRHIN Gal</t>
  </si>
  <si>
    <t>BELE Mirko</t>
  </si>
  <si>
    <t>PETERLIN Lara</t>
  </si>
  <si>
    <t>PIRC Žiga</t>
  </si>
  <si>
    <t>Sodnik: Rus, Pokorny</t>
  </si>
  <si>
    <t>bonus</t>
  </si>
  <si>
    <t>DU PREČNA</t>
  </si>
  <si>
    <t>ZORC Nina</t>
  </si>
  <si>
    <t>Občinska rekreacijska liga STRELJANJE  2022/23 - 2. krog</t>
  </si>
  <si>
    <t>Novo mesto, 16.11.2022</t>
  </si>
  <si>
    <t>1. kolo
26.10.2022</t>
  </si>
  <si>
    <t>2. kolo
16.11.2022</t>
  </si>
  <si>
    <t>3. kolo
21.12.2022</t>
  </si>
  <si>
    <t>4. kolo
18.01.2023</t>
  </si>
  <si>
    <t>5. kolo
15.02.2023</t>
  </si>
  <si>
    <t>6. kolo
15.03.2023</t>
  </si>
  <si>
    <r>
      <t>Poročilo o izvedbi tekmovanja:</t>
    </r>
    <r>
      <rPr>
        <u/>
        <sz val="12"/>
        <rFont val="Arial"/>
        <family val="2"/>
        <charset val="238"/>
      </rPr>
      <t xml:space="preserve"> Občinska rekreacijska liga STRELJANJE  2022/2023</t>
    </r>
  </si>
  <si>
    <t>RUSTIJA Rudi</t>
  </si>
  <si>
    <t>PAVLIN Darja</t>
  </si>
  <si>
    <t>STOPAR Roman</t>
  </si>
  <si>
    <t>KAVŠČEK Vanja</t>
  </si>
  <si>
    <t>ŠRD BREZA</t>
  </si>
  <si>
    <t>notranji centri (v primeru izenačenih serij)</t>
  </si>
  <si>
    <t>Veterani/ke 60+</t>
  </si>
  <si>
    <t xml:space="preserve">Serijska puška 18-60 </t>
  </si>
  <si>
    <t>Člani/ce 18-60 let</t>
  </si>
  <si>
    <t>CESAR Gregor</t>
  </si>
  <si>
    <t>PAVLIN Enej</t>
  </si>
  <si>
    <t>BOJANEC Jure</t>
  </si>
  <si>
    <t>ILC Martin</t>
  </si>
  <si>
    <t>PIRC Gal</t>
  </si>
  <si>
    <t>KRESEK Žarko</t>
  </si>
  <si>
    <t>SD Uršna sela</t>
  </si>
  <si>
    <t>TURK Igor</t>
  </si>
  <si>
    <t>UMEK Drago</t>
  </si>
  <si>
    <t>KONČEK Franc</t>
  </si>
  <si>
    <t>CELIČ Robi</t>
  </si>
  <si>
    <t>Gorjanci junior</t>
  </si>
  <si>
    <t>ERENDA Brina</t>
  </si>
  <si>
    <t xml:space="preserve">ERENDA Riana </t>
  </si>
  <si>
    <t>DULAR Ajda</t>
  </si>
  <si>
    <t>KOMPERDA-W Tymon</t>
  </si>
  <si>
    <t>STANIŠIČ Maj</t>
  </si>
  <si>
    <t>BENKIČ K. Žak</t>
  </si>
  <si>
    <t>PILIČ Brigita</t>
  </si>
  <si>
    <t>LONGAR Leopold</t>
  </si>
  <si>
    <t>KRESE Žarko</t>
  </si>
  <si>
    <t>posamezno</t>
  </si>
  <si>
    <t>GORJANCI JUNIOR</t>
  </si>
  <si>
    <t>SD URŠNA SELA</t>
  </si>
  <si>
    <t>JERMAN Luka</t>
  </si>
  <si>
    <t>JERMAN Jure</t>
  </si>
  <si>
    <t>HRNČIČ Bogo</t>
  </si>
  <si>
    <t>Občinska rekreacijska liga STRELJANJE  2022/23 - 3. krog</t>
  </si>
  <si>
    <t>Novo mesto, 21.12.2022</t>
  </si>
  <si>
    <t>TK Krka</t>
  </si>
  <si>
    <t>1x</t>
  </si>
  <si>
    <t>0x</t>
  </si>
  <si>
    <t>povprečni rezultat prvih 5 ekip v kolu:</t>
  </si>
  <si>
    <t>Občinska rekreacijska liga STRELJANJE  2022/23 - 4. krog</t>
  </si>
  <si>
    <t>ZUPANČIČ Gašper</t>
  </si>
  <si>
    <t>KULOVEC Kristjan</t>
  </si>
  <si>
    <t>Novo mesto, 18.01.2023</t>
  </si>
  <si>
    <t>SIKOŠEK   Drago</t>
  </si>
  <si>
    <t>Gorjanci junior 2</t>
  </si>
  <si>
    <t>MUHIČ Rok</t>
  </si>
  <si>
    <t>ŠILER Tai</t>
  </si>
  <si>
    <t xml:space="preserve">Gorjanci junior </t>
  </si>
  <si>
    <t>BENKIČ KRAMAR Žak</t>
  </si>
  <si>
    <t xml:space="preserve">SIKOŠEK Drago </t>
  </si>
  <si>
    <t>Sodnik: Zupančič M., Uhan N.</t>
  </si>
  <si>
    <t>GORJANCI JUNIOR 2</t>
  </si>
  <si>
    <t>ZUPANČIČ Miran</t>
  </si>
</sst>
</file>

<file path=xl/styles.xml><?xml version="1.0" encoding="utf-8"?>
<styleSheet xmlns="http://schemas.openxmlformats.org/spreadsheetml/2006/main">
  <numFmts count="1">
    <numFmt numFmtId="164" formatCode="0.0"/>
  </numFmts>
  <fonts count="8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name val="Times New Roman"/>
      <family val="1"/>
    </font>
    <font>
      <sz val="8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u/>
      <sz val="12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10"/>
      <name val="Arial CE"/>
      <charset val="238"/>
    </font>
    <font>
      <sz val="6"/>
      <name val="Arial"/>
      <family val="2"/>
    </font>
    <font>
      <sz val="4"/>
      <name val="Times New Roman"/>
      <family val="1"/>
    </font>
    <font>
      <b/>
      <u/>
      <sz val="13"/>
      <name val="Times New Roman"/>
      <family val="1"/>
    </font>
    <font>
      <b/>
      <sz val="4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6"/>
      <name val="Arial"/>
      <family val="2"/>
      <charset val="238"/>
    </font>
    <font>
      <b/>
      <u/>
      <sz val="7"/>
      <name val="Times New Roman"/>
      <family val="1"/>
    </font>
    <font>
      <sz val="7"/>
      <color indexed="8"/>
      <name val="Times New Roman"/>
      <family val="1"/>
      <charset val="238"/>
    </font>
    <font>
      <sz val="9"/>
      <name val="Arial"/>
      <family val="2"/>
      <charset val="238"/>
    </font>
    <font>
      <b/>
      <sz val="8"/>
      <color indexed="8"/>
      <name val="Times New Roman"/>
      <family val="1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4"/>
      <name val="Times New Roman"/>
      <family val="1"/>
    </font>
    <font>
      <b/>
      <sz val="11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u/>
      <sz val="14"/>
      <name val="Times New Roman"/>
      <family val="1"/>
    </font>
    <font>
      <sz val="14"/>
      <name val="Arial"/>
      <family val="2"/>
      <charset val="238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b/>
      <sz val="12"/>
      <name val="Times New Roman"/>
      <family val="1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3"/>
      <color indexed="8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8"/>
      <name val="Arial"/>
      <charset val="238"/>
    </font>
    <font>
      <b/>
      <sz val="12"/>
      <color indexed="8"/>
      <name val="Times New Roman"/>
      <family val="1"/>
    </font>
    <font>
      <b/>
      <sz val="10"/>
      <name val="Arial"/>
      <charset val="238"/>
    </font>
    <font>
      <b/>
      <sz val="6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</font>
    <font>
      <b/>
      <sz val="6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0"/>
      <color theme="0"/>
      <name val="Arial"/>
      <family val="2"/>
      <charset val="238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4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rgb="FFFF0000"/>
      <name val="Times New Roman"/>
      <family val="1"/>
    </font>
    <font>
      <b/>
      <sz val="12"/>
      <color rgb="FFFF0000"/>
      <name val="Arial"/>
      <family val="2"/>
    </font>
    <font>
      <sz val="12"/>
      <name val="Calibri"/>
      <family val="2"/>
      <charset val="238"/>
    </font>
    <font>
      <i/>
      <sz val="10"/>
      <color theme="3"/>
      <name val="Arial"/>
      <family val="2"/>
      <charset val="238"/>
    </font>
    <font>
      <sz val="9"/>
      <color theme="0"/>
      <name val="Arial"/>
      <family val="2"/>
      <charset val="238"/>
    </font>
    <font>
      <sz val="12"/>
      <color theme="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0" fontId="5" fillId="0" borderId="0"/>
    <xf numFmtId="0" fontId="1" fillId="0" borderId="0"/>
  </cellStyleXfs>
  <cellXfs count="490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8" fillId="0" borderId="0" xfId="0" applyNumberFormat="1" applyFont="1"/>
    <xf numFmtId="0" fontId="8" fillId="0" borderId="0" xfId="0" applyFont="1"/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21" fillId="0" borderId="0" xfId="0" applyNumberFormat="1" applyFont="1"/>
    <xf numFmtId="0" fontId="22" fillId="2" borderId="1" xfId="0" applyFont="1" applyFill="1" applyBorder="1" applyAlignment="1">
      <alignment horizontal="center" vertical="center"/>
    </xf>
    <xf numFmtId="0" fontId="0" fillId="0" borderId="0" xfId="0" applyFill="1"/>
    <xf numFmtId="0" fontId="17" fillId="0" borderId="2" xfId="0" applyFont="1" applyBorder="1" applyAlignment="1">
      <alignment horizontal="center"/>
    </xf>
    <xf numFmtId="0" fontId="14" fillId="3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0" fontId="33" fillId="0" borderId="2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4" fillId="2" borderId="3" xfId="0" quotePrefix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right"/>
    </xf>
    <xf numFmtId="1" fontId="22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/>
    </xf>
    <xf numFmtId="0" fontId="19" fillId="3" borderId="1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/>
    <xf numFmtId="0" fontId="32" fillId="0" borderId="9" xfId="0" applyFont="1" applyBorder="1"/>
    <xf numFmtId="0" fontId="5" fillId="0" borderId="1" xfId="0" applyFont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 wrapText="1"/>
    </xf>
    <xf numFmtId="1" fontId="29" fillId="2" borderId="10" xfId="0" applyNumberFormat="1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left" vertical="center"/>
    </xf>
    <xf numFmtId="0" fontId="30" fillId="2" borderId="10" xfId="0" applyFont="1" applyFill="1" applyBorder="1" applyAlignment="1">
      <alignment horizontal="center" vertical="center" wrapText="1"/>
    </xf>
    <xf numFmtId="16" fontId="31" fillId="2" borderId="10" xfId="0" quotePrefix="1" applyNumberFormat="1" applyFont="1" applyFill="1" applyBorder="1" applyAlignment="1">
      <alignment horizontal="center" vertical="center" wrapText="1"/>
    </xf>
    <xf numFmtId="17" fontId="31" fillId="2" borderId="10" xfId="0" quotePrefix="1" applyNumberFormat="1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0" fillId="0" borderId="1" xfId="0" applyBorder="1"/>
    <xf numFmtId="0" fontId="15" fillId="0" borderId="7" xfId="0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/>
    <xf numFmtId="1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" fontId="14" fillId="0" borderId="7" xfId="0" applyNumberFormat="1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32" fillId="0" borderId="1" xfId="0" quotePrefix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 wrapText="1"/>
    </xf>
    <xf numFmtId="0" fontId="40" fillId="0" borderId="0" xfId="0" applyFont="1"/>
    <xf numFmtId="1" fontId="41" fillId="0" borderId="1" xfId="0" applyNumberFormat="1" applyFont="1" applyFill="1" applyBorder="1" applyAlignment="1">
      <alignment horizontal="center" vertical="center"/>
    </xf>
    <xf numFmtId="1" fontId="41" fillId="0" borderId="1" xfId="0" applyNumberFormat="1" applyFont="1" applyBorder="1" applyAlignment="1">
      <alignment horizontal="center" vertical="center"/>
    </xf>
    <xf numFmtId="0" fontId="39" fillId="0" borderId="9" xfId="0" applyFont="1" applyBorder="1"/>
    <xf numFmtId="0" fontId="39" fillId="0" borderId="14" xfId="0" applyFont="1" applyBorder="1" applyAlignment="1">
      <alignment horizontal="center" vertical="center"/>
    </xf>
    <xf numFmtId="0" fontId="39" fillId="0" borderId="0" xfId="0" applyFont="1" applyBorder="1"/>
    <xf numFmtId="0" fontId="39" fillId="0" borderId="0" xfId="0" applyFont="1" applyFill="1" applyBorder="1"/>
    <xf numFmtId="0" fontId="39" fillId="0" borderId="2" xfId="0" applyFont="1" applyBorder="1"/>
    <xf numFmtId="0" fontId="39" fillId="0" borderId="0" xfId="0" applyFont="1"/>
    <xf numFmtId="0" fontId="44" fillId="0" borderId="15" xfId="0" applyFont="1" applyBorder="1"/>
    <xf numFmtId="0" fontId="44" fillId="0" borderId="10" xfId="0" applyFont="1" applyBorder="1"/>
    <xf numFmtId="0" fontId="44" fillId="0" borderId="16" xfId="0" applyFont="1" applyBorder="1"/>
    <xf numFmtId="0" fontId="44" fillId="0" borderId="16" xfId="0" applyFont="1" applyFill="1" applyBorder="1"/>
    <xf numFmtId="0" fontId="44" fillId="0" borderId="14" xfId="0" applyFont="1" applyBorder="1"/>
    <xf numFmtId="0" fontId="44" fillId="0" borderId="0" xfId="0" applyFont="1"/>
    <xf numFmtId="0" fontId="24" fillId="3" borderId="0" xfId="0" applyFont="1" applyFill="1" applyBorder="1" applyAlignment="1">
      <alignment horizontal="left" vertical="center"/>
    </xf>
    <xf numFmtId="0" fontId="43" fillId="0" borderId="16" xfId="0" applyFont="1" applyBorder="1"/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11" xfId="0" applyFont="1" applyFill="1" applyBorder="1"/>
    <xf numFmtId="0" fontId="46" fillId="5" borderId="1" xfId="0" applyFont="1" applyFill="1" applyBorder="1" applyAlignment="1" applyProtection="1">
      <alignment horizontal="center" vertical="center" wrapText="1"/>
      <protection locked="0"/>
    </xf>
    <xf numFmtId="0" fontId="35" fillId="5" borderId="1" xfId="0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 wrapText="1"/>
    </xf>
    <xf numFmtId="0" fontId="47" fillId="0" borderId="0" xfId="0" applyFont="1"/>
    <xf numFmtId="0" fontId="35" fillId="5" borderId="4" xfId="0" applyFont="1" applyFill="1" applyBorder="1" applyAlignment="1">
      <alignment horizontal="center" vertical="center"/>
    </xf>
    <xf numFmtId="0" fontId="4" fillId="5" borderId="8" xfId="0" applyFont="1" applyFill="1" applyBorder="1"/>
    <xf numFmtId="0" fontId="4" fillId="5" borderId="9" xfId="0" applyFont="1" applyFill="1" applyBorder="1"/>
    <xf numFmtId="0" fontId="45" fillId="5" borderId="8" xfId="0" applyFont="1" applyFill="1" applyBorder="1"/>
    <xf numFmtId="0" fontId="0" fillId="5" borderId="9" xfId="0" applyFill="1" applyBorder="1"/>
    <xf numFmtId="0" fontId="45" fillId="5" borderId="9" xfId="0" applyFont="1" applyFill="1" applyBorder="1"/>
    <xf numFmtId="0" fontId="4" fillId="5" borderId="17" xfId="0" applyFont="1" applyFill="1" applyBorder="1"/>
    <xf numFmtId="0" fontId="4" fillId="5" borderId="0" xfId="0" applyFont="1" applyFill="1" applyBorder="1"/>
    <xf numFmtId="0" fontId="9" fillId="0" borderId="18" xfId="0" applyFont="1" applyBorder="1" applyAlignment="1">
      <alignment horizontal="center" vertical="center"/>
    </xf>
    <xf numFmtId="0" fontId="4" fillId="5" borderId="20" xfId="0" applyFont="1" applyFill="1" applyBorder="1" applyAlignment="1">
      <alignment horizontal="left" vertical="center"/>
    </xf>
    <xf numFmtId="0" fontId="0" fillId="5" borderId="21" xfId="0" applyFill="1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32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/>
    <xf numFmtId="0" fontId="0" fillId="0" borderId="24" xfId="0" applyBorder="1"/>
    <xf numFmtId="0" fontId="5" fillId="5" borderId="25" xfId="0" applyFont="1" applyFill="1" applyBorder="1" applyAlignment="1">
      <alignment horizontal="center" vertical="center"/>
    </xf>
    <xf numFmtId="0" fontId="0" fillId="5" borderId="26" xfId="0" applyFill="1" applyBorder="1"/>
    <xf numFmtId="0" fontId="4" fillId="5" borderId="24" xfId="0" applyFont="1" applyFill="1" applyBorder="1"/>
    <xf numFmtId="0" fontId="4" fillId="5" borderId="27" xfId="0" applyFont="1" applyFill="1" applyBorder="1"/>
    <xf numFmtId="0" fontId="4" fillId="5" borderId="26" xfId="0" applyFont="1" applyFill="1" applyBorder="1"/>
    <xf numFmtId="0" fontId="0" fillId="5" borderId="28" xfId="0" applyFill="1" applyBorder="1"/>
    <xf numFmtId="0" fontId="5" fillId="5" borderId="29" xfId="0" applyFont="1" applyFill="1" applyBorder="1" applyAlignment="1">
      <alignment horizontal="right" vertical="center"/>
    </xf>
    <xf numFmtId="0" fontId="4" fillId="5" borderId="30" xfId="0" applyFont="1" applyFill="1" applyBorder="1"/>
    <xf numFmtId="0" fontId="4" fillId="5" borderId="29" xfId="0" applyFont="1" applyFill="1" applyBorder="1"/>
    <xf numFmtId="0" fontId="4" fillId="5" borderId="31" xfId="0" applyFont="1" applyFill="1" applyBorder="1"/>
    <xf numFmtId="0" fontId="13" fillId="0" borderId="7" xfId="0" applyFont="1" applyBorder="1" applyAlignment="1">
      <alignment horizontal="left" vertical="center"/>
    </xf>
    <xf numFmtId="0" fontId="4" fillId="0" borderId="0" xfId="0" applyFont="1" applyBorder="1"/>
    <xf numFmtId="0" fontId="49" fillId="0" borderId="9" xfId="0" applyFont="1" applyBorder="1" applyAlignment="1">
      <alignment horizontal="left" vertical="center"/>
    </xf>
    <xf numFmtId="0" fontId="50" fillId="0" borderId="0" xfId="0" applyFont="1"/>
    <xf numFmtId="0" fontId="53" fillId="0" borderId="0" xfId="0" applyFont="1"/>
    <xf numFmtId="0" fontId="47" fillId="0" borderId="9" xfId="0" applyFont="1" applyBorder="1" applyAlignment="1">
      <alignment horizontal="center" vertical="center"/>
    </xf>
    <xf numFmtId="0" fontId="47" fillId="0" borderId="2" xfId="0" applyFont="1" applyBorder="1" applyAlignment="1">
      <alignment horizontal="left" vertical="center"/>
    </xf>
    <xf numFmtId="0" fontId="55" fillId="0" borderId="0" xfId="0" applyFont="1"/>
    <xf numFmtId="0" fontId="29" fillId="2" borderId="10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1" fontId="29" fillId="3" borderId="1" xfId="0" applyNumberFormat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left" vertical="center"/>
    </xf>
    <xf numFmtId="0" fontId="37" fillId="3" borderId="1" xfId="0" quotePrefix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53" fillId="0" borderId="16" xfId="0" applyFont="1" applyBorder="1"/>
    <xf numFmtId="0" fontId="53" fillId="0" borderId="16" xfId="0" applyFont="1" applyFill="1" applyBorder="1"/>
    <xf numFmtId="0" fontId="56" fillId="0" borderId="16" xfId="0" applyFont="1" applyBorder="1"/>
    <xf numFmtId="1" fontId="16" fillId="0" borderId="7" xfId="0" applyNumberFormat="1" applyFont="1" applyBorder="1" applyAlignment="1" applyProtection="1">
      <alignment horizontal="center" vertical="center" wrapText="1"/>
      <protection locked="0"/>
    </xf>
    <xf numFmtId="164" fontId="42" fillId="0" borderId="1" xfId="0" applyNumberFormat="1" applyFont="1" applyFill="1" applyBorder="1" applyAlignment="1">
      <alignment horizontal="left" vertical="center"/>
    </xf>
    <xf numFmtId="164" fontId="42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0" fontId="57" fillId="2" borderId="1" xfId="0" applyFont="1" applyFill="1" applyBorder="1" applyAlignment="1" applyProtection="1">
      <alignment horizontal="left" vertical="center" wrapText="1"/>
      <protection locked="0"/>
    </xf>
    <xf numFmtId="0" fontId="58" fillId="2" borderId="1" xfId="0" applyFont="1" applyFill="1" applyBorder="1" applyAlignment="1">
      <alignment horizontal="left" vertical="center"/>
    </xf>
    <xf numFmtId="0" fontId="57" fillId="2" borderId="1" xfId="0" applyFont="1" applyFill="1" applyBorder="1" applyAlignment="1">
      <alignment horizontal="left" vertical="center" wrapText="1"/>
    </xf>
    <xf numFmtId="0" fontId="59" fillId="2" borderId="1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24" xfId="0" applyFill="1" applyBorder="1"/>
    <xf numFmtId="0" fontId="52" fillId="0" borderId="1" xfId="0" applyFont="1" applyBorder="1"/>
    <xf numFmtId="0" fontId="51" fillId="0" borderId="1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/>
    </xf>
    <xf numFmtId="0" fontId="51" fillId="0" borderId="1" xfId="0" applyFont="1" applyFill="1" applyBorder="1" applyAlignment="1">
      <alignment horizontal="left" vertical="center" wrapText="1"/>
    </xf>
    <xf numFmtId="0" fontId="51" fillId="4" borderId="7" xfId="0" applyFont="1" applyFill="1" applyBorder="1" applyAlignment="1">
      <alignment horizontal="left" vertical="center" wrapText="1"/>
    </xf>
    <xf numFmtId="0" fontId="52" fillId="0" borderId="1" xfId="0" applyFont="1" applyBorder="1" applyAlignment="1">
      <alignment horizontal="left" vertical="center"/>
    </xf>
    <xf numFmtId="0" fontId="52" fillId="0" borderId="7" xfId="0" applyFont="1" applyFill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61" fillId="0" borderId="1" xfId="0" applyFont="1" applyBorder="1" applyAlignment="1" applyProtection="1">
      <alignment horizontal="center" vertical="center" wrapText="1"/>
      <protection locked="0"/>
    </xf>
    <xf numFmtId="0" fontId="54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63" fillId="0" borderId="1" xfId="0" quotePrefix="1" applyFont="1" applyBorder="1" applyAlignment="1">
      <alignment horizontal="center" vertical="center"/>
    </xf>
    <xf numFmtId="0" fontId="54" fillId="4" borderId="1" xfId="0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/>
    </xf>
    <xf numFmtId="0" fontId="51" fillId="4" borderId="1" xfId="0" applyFont="1" applyFill="1" applyBorder="1" applyAlignment="1">
      <alignment horizontal="left" vertical="center" wrapText="1"/>
    </xf>
    <xf numFmtId="0" fontId="51" fillId="0" borderId="7" xfId="0" applyFont="1" applyBorder="1" applyAlignment="1">
      <alignment horizontal="left" vertical="center" wrapText="1"/>
    </xf>
    <xf numFmtId="1" fontId="18" fillId="0" borderId="2" xfId="0" applyNumberFormat="1" applyFont="1" applyBorder="1" applyAlignment="1">
      <alignment horizontal="right" vertical="center"/>
    </xf>
    <xf numFmtId="0" fontId="35" fillId="0" borderId="9" xfId="0" applyFont="1" applyBorder="1"/>
    <xf numFmtId="0" fontId="35" fillId="0" borderId="2" xfId="0" applyFont="1" applyBorder="1" applyAlignment="1">
      <alignment horizontal="center" vertical="center"/>
    </xf>
    <xf numFmtId="0" fontId="64" fillId="2" borderId="10" xfId="0" applyFont="1" applyFill="1" applyBorder="1" applyAlignment="1">
      <alignment horizontal="left" vertical="center"/>
    </xf>
    <xf numFmtId="0" fontId="65" fillId="3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66" fillId="2" borderId="1" xfId="0" applyFont="1" applyFill="1" applyBorder="1" applyAlignment="1">
      <alignment horizontal="left" vertical="center"/>
    </xf>
    <xf numFmtId="0" fontId="35" fillId="0" borderId="0" xfId="0" applyFont="1"/>
    <xf numFmtId="0" fontId="57" fillId="2" borderId="7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/>
    </xf>
    <xf numFmtId="0" fontId="5" fillId="0" borderId="0" xfId="0" applyFont="1"/>
    <xf numFmtId="0" fontId="67" fillId="2" borderId="3" xfId="0" applyFont="1" applyFill="1" applyBorder="1" applyAlignment="1">
      <alignment vertical="center" wrapText="1"/>
    </xf>
    <xf numFmtId="0" fontId="67" fillId="2" borderId="3" xfId="0" applyFont="1" applyFill="1" applyBorder="1" applyAlignment="1">
      <alignment horizontal="center" vertical="center" wrapText="1"/>
    </xf>
    <xf numFmtId="0" fontId="68" fillId="2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 vertical="center"/>
    </xf>
    <xf numFmtId="0" fontId="69" fillId="8" borderId="1" xfId="0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0" fillId="9" borderId="0" xfId="0" applyFill="1"/>
    <xf numFmtId="0" fontId="4" fillId="0" borderId="17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2" fillId="0" borderId="0" xfId="0" applyFont="1" applyBorder="1"/>
    <xf numFmtId="0" fontId="5" fillId="0" borderId="1" xfId="0" applyFont="1" applyBorder="1" applyAlignment="1">
      <alignment horizontal="left"/>
    </xf>
    <xf numFmtId="0" fontId="70" fillId="0" borderId="1" xfId="0" applyFont="1" applyBorder="1" applyAlignment="1">
      <alignment horizontal="center" vertical="center" wrapText="1"/>
    </xf>
    <xf numFmtId="0" fontId="73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19" fillId="0" borderId="0" xfId="0" quotePrefix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2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>
      <alignment horizontal="left" vertical="center"/>
    </xf>
    <xf numFmtId="0" fontId="71" fillId="0" borderId="0" xfId="0" applyFont="1" applyFill="1" applyBorder="1" applyAlignment="1">
      <alignment horizontal="center" vertical="center"/>
    </xf>
    <xf numFmtId="0" fontId="74" fillId="0" borderId="0" xfId="0" quotePrefix="1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/>
    <xf numFmtId="0" fontId="73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5" fillId="9" borderId="0" xfId="0" applyFont="1" applyFill="1"/>
    <xf numFmtId="0" fontId="4" fillId="0" borderId="1" xfId="0" applyFont="1" applyBorder="1" applyAlignment="1">
      <alignment horizontal="left" vertical="center"/>
    </xf>
    <xf numFmtId="0" fontId="7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77" fillId="2" borderId="1" xfId="0" applyFont="1" applyFill="1" applyBorder="1" applyAlignment="1" applyProtection="1">
      <alignment horizontal="left" vertical="center" wrapText="1"/>
      <protection locked="0"/>
    </xf>
    <xf numFmtId="0" fontId="78" fillId="2" borderId="1" xfId="0" applyFont="1" applyFill="1" applyBorder="1" applyAlignment="1">
      <alignment horizontal="left" vertical="center"/>
    </xf>
    <xf numFmtId="0" fontId="79" fillId="2" borderId="1" xfId="0" applyFont="1" applyFill="1" applyBorder="1" applyAlignment="1">
      <alignment horizontal="left" vertical="center"/>
    </xf>
    <xf numFmtId="0" fontId="7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80" fillId="0" borderId="7" xfId="3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1" fontId="4" fillId="9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12" borderId="0" xfId="0" applyFill="1"/>
    <xf numFmtId="1" fontId="16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4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3" borderId="0" xfId="0" applyFill="1"/>
    <xf numFmtId="14" fontId="0" fillId="0" borderId="19" xfId="0" quotePrefix="1" applyNumberFormat="1" applyBorder="1" applyAlignment="1">
      <alignment horizontal="center"/>
    </xf>
    <xf numFmtId="0" fontId="5" fillId="9" borderId="0" xfId="0" applyFont="1" applyFill="1"/>
    <xf numFmtId="0" fontId="73" fillId="9" borderId="1" xfId="0" applyFont="1" applyFill="1" applyBorder="1" applyAlignment="1">
      <alignment horizontal="center" vertical="center" wrapText="1"/>
    </xf>
    <xf numFmtId="0" fontId="73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/>
    </xf>
    <xf numFmtId="0" fontId="0" fillId="10" borderId="0" xfId="0" applyFill="1"/>
    <xf numFmtId="0" fontId="81" fillId="0" borderId="0" xfId="0" applyFont="1"/>
    <xf numFmtId="0" fontId="4" fillId="11" borderId="1" xfId="0" applyFont="1" applyFill="1" applyBorder="1" applyAlignment="1">
      <alignment horizontal="center" vertical="center"/>
    </xf>
    <xf numFmtId="1" fontId="16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>
      <alignment horizontal="left" vertical="center"/>
    </xf>
    <xf numFmtId="14" fontId="0" fillId="0" borderId="19" xfId="0" quotePrefix="1" applyNumberFormat="1" applyBorder="1"/>
    <xf numFmtId="1" fontId="4" fillId="9" borderId="7" xfId="0" applyNumberFormat="1" applyFont="1" applyFill="1" applyBorder="1" applyAlignment="1">
      <alignment horizontal="center" vertical="center"/>
    </xf>
    <xf numFmtId="0" fontId="81" fillId="9" borderId="1" xfId="0" applyFont="1" applyFill="1" applyBorder="1" applyAlignment="1">
      <alignment horizontal="center" vertical="center" wrapText="1"/>
    </xf>
    <xf numFmtId="0" fontId="81" fillId="9" borderId="1" xfId="0" applyFont="1" applyFill="1" applyBorder="1" applyAlignment="1">
      <alignment horizontal="center"/>
    </xf>
    <xf numFmtId="0" fontId="79" fillId="3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46" fillId="0" borderId="1" xfId="0" applyFont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46" fillId="4" borderId="7" xfId="0" applyFont="1" applyFill="1" applyBorder="1" applyAlignment="1">
      <alignment horizontal="left" vertical="center" wrapText="1"/>
    </xf>
    <xf numFmtId="0" fontId="46" fillId="0" borderId="7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9" fillId="0" borderId="0" xfId="0" applyFont="1" applyFill="1"/>
    <xf numFmtId="0" fontId="0" fillId="10" borderId="1" xfId="0" applyFill="1" applyBorder="1"/>
    <xf numFmtId="0" fontId="39" fillId="0" borderId="2" xfId="0" applyFont="1" applyBorder="1" applyAlignment="1">
      <alignment horizontal="center" vertical="center"/>
    </xf>
    <xf numFmtId="0" fontId="44" fillId="0" borderId="0" xfId="0" applyFont="1" applyBorder="1"/>
    <xf numFmtId="0" fontId="44" fillId="0" borderId="2" xfId="0" applyFont="1" applyBorder="1"/>
    <xf numFmtId="0" fontId="31" fillId="2" borderId="1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0" fontId="14" fillId="16" borderId="1" xfId="0" applyFont="1" applyFill="1" applyBorder="1" applyAlignment="1">
      <alignment horizontal="left" vertical="center"/>
    </xf>
    <xf numFmtId="0" fontId="14" fillId="16" borderId="1" xfId="0" applyFont="1" applyFill="1" applyBorder="1" applyAlignment="1">
      <alignment horizontal="center" vertical="center"/>
    </xf>
    <xf numFmtId="0" fontId="15" fillId="16" borderId="1" xfId="0" applyFont="1" applyFill="1" applyBorder="1" applyAlignment="1" applyProtection="1">
      <alignment horizontal="center" vertical="center" wrapText="1"/>
      <protection locked="0"/>
    </xf>
    <xf numFmtId="0" fontId="15" fillId="16" borderId="1" xfId="0" applyFont="1" applyFill="1" applyBorder="1" applyAlignment="1">
      <alignment horizontal="center" vertical="center" wrapText="1"/>
    </xf>
    <xf numFmtId="0" fontId="46" fillId="16" borderId="1" xfId="0" applyFont="1" applyFill="1" applyBorder="1" applyAlignment="1">
      <alignment horizontal="left" vertical="center" wrapText="1"/>
    </xf>
    <xf numFmtId="0" fontId="13" fillId="16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5" fillId="0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/>
    </xf>
    <xf numFmtId="1" fontId="35" fillId="2" borderId="10" xfId="0" applyNumberFormat="1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left" vertical="center"/>
    </xf>
    <xf numFmtId="0" fontId="46" fillId="2" borderId="10" xfId="0" applyFont="1" applyFill="1" applyBorder="1" applyAlignment="1">
      <alignment horizontal="center" vertical="center" wrapText="1"/>
    </xf>
    <xf numFmtId="0" fontId="46" fillId="2" borderId="11" xfId="0" applyFont="1" applyFill="1" applyBorder="1" applyAlignment="1">
      <alignment horizontal="center" vertical="center" wrapText="1"/>
    </xf>
    <xf numFmtId="1" fontId="79" fillId="2" borderId="1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left" vertical="center"/>
    </xf>
    <xf numFmtId="0" fontId="35" fillId="2" borderId="1" xfId="0" applyFont="1" applyFill="1" applyBorder="1" applyAlignment="1">
      <alignment horizontal="center" vertical="center"/>
    </xf>
    <xf numFmtId="0" fontId="79" fillId="2" borderId="6" xfId="0" applyFont="1" applyFill="1" applyBorder="1" applyAlignment="1">
      <alignment horizontal="center" vertical="center"/>
    </xf>
    <xf numFmtId="1" fontId="46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9" borderId="1" xfId="0" applyFont="1" applyFill="1" applyBorder="1" applyAlignment="1">
      <alignment horizontal="center"/>
    </xf>
    <xf numFmtId="0" fontId="35" fillId="0" borderId="6" xfId="0" applyFont="1" applyBorder="1" applyAlignment="1">
      <alignment horizontal="center" vertical="center"/>
    </xf>
    <xf numFmtId="1" fontId="46" fillId="14" borderId="1" xfId="0" applyNumberFormat="1" applyFont="1" applyFill="1" applyBorder="1" applyAlignment="1" applyProtection="1">
      <alignment horizontal="center" vertical="center" wrapText="1"/>
      <protection locked="0"/>
    </xf>
    <xf numFmtId="1" fontId="46" fillId="10" borderId="1" xfId="0" applyNumberFormat="1" applyFont="1" applyFill="1" applyBorder="1" applyAlignment="1" applyProtection="1">
      <alignment horizontal="center" vertical="center" wrapText="1"/>
      <protection locked="0"/>
    </xf>
    <xf numFmtId="1" fontId="46" fillId="0" borderId="1" xfId="0" applyNumberFormat="1" applyFont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>
      <alignment horizontal="center"/>
    </xf>
    <xf numFmtId="0" fontId="35" fillId="0" borderId="4" xfId="0" applyFont="1" applyBorder="1"/>
    <xf numFmtId="0" fontId="82" fillId="0" borderId="1" xfId="0" applyFont="1" applyBorder="1" applyAlignment="1">
      <alignment horizontal="center"/>
    </xf>
    <xf numFmtId="0" fontId="35" fillId="0" borderId="4" xfId="0" applyFont="1" applyBorder="1" applyAlignment="1">
      <alignment horizontal="left" vertical="center"/>
    </xf>
    <xf numFmtId="0" fontId="46" fillId="0" borderId="1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left" vertical="center"/>
    </xf>
    <xf numFmtId="1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left" vertical="center"/>
    </xf>
    <xf numFmtId="0" fontId="35" fillId="2" borderId="6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center"/>
    </xf>
    <xf numFmtId="1" fontId="46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6" xfId="0" applyFont="1" applyBorder="1"/>
    <xf numFmtId="0" fontId="46" fillId="0" borderId="1" xfId="0" applyNumberFormat="1" applyFont="1" applyFill="1" applyBorder="1" applyAlignment="1">
      <alignment horizontal="center" vertical="center" wrapText="1"/>
    </xf>
    <xf numFmtId="1" fontId="4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/>
    </xf>
    <xf numFmtId="0" fontId="35" fillId="0" borderId="3" xfId="0" applyFont="1" applyFill="1" applyBorder="1" applyAlignment="1">
      <alignment horizontal="left" vertical="center"/>
    </xf>
    <xf numFmtId="1" fontId="4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5" fillId="0" borderId="1" xfId="0" applyNumberFormat="1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1" fontId="3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4" fillId="0" borderId="16" xfId="0" applyFont="1" applyBorder="1"/>
    <xf numFmtId="1" fontId="4" fillId="10" borderId="1" xfId="0" applyNumberFormat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35" fillId="16" borderId="1" xfId="0" applyFont="1" applyFill="1" applyBorder="1" applyAlignment="1">
      <alignment horizontal="left" vertical="center"/>
    </xf>
    <xf numFmtId="0" fontId="0" fillId="17" borderId="0" xfId="0" applyFill="1"/>
    <xf numFmtId="0" fontId="83" fillId="10" borderId="1" xfId="0" applyFont="1" applyFill="1" applyBorder="1" applyAlignment="1" applyProtection="1">
      <alignment horizontal="center" vertical="center" wrapText="1"/>
      <protection locked="0"/>
    </xf>
    <xf numFmtId="0" fontId="83" fillId="10" borderId="1" xfId="0" applyFont="1" applyFill="1" applyBorder="1" applyAlignment="1">
      <alignment horizontal="center" vertical="center" wrapText="1"/>
    </xf>
    <xf numFmtId="0" fontId="35" fillId="10" borderId="1" xfId="0" applyFont="1" applyFill="1" applyBorder="1" applyAlignment="1">
      <alignment horizontal="center"/>
    </xf>
    <xf numFmtId="0" fontId="46" fillId="1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  <protection locked="0"/>
    </xf>
    <xf numFmtId="1" fontId="16" fillId="0" borderId="6" xfId="0" applyNumberFormat="1" applyFont="1" applyBorder="1" applyAlignment="1" applyProtection="1">
      <alignment horizontal="center" vertical="center" wrapText="1"/>
      <protection locked="0"/>
    </xf>
    <xf numFmtId="0" fontId="19" fillId="3" borderId="3" xfId="0" quotePrefix="1" applyFont="1" applyFill="1" applyBorder="1" applyAlignment="1">
      <alignment horizontal="center" vertical="center"/>
    </xf>
    <xf numFmtId="0" fontId="85" fillId="0" borderId="1" xfId="0" applyFont="1" applyBorder="1" applyAlignment="1">
      <alignment horizontal="center" wrapText="1"/>
    </xf>
    <xf numFmtId="1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4" fillId="3" borderId="4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>
      <alignment horizontal="center" vertical="center"/>
    </xf>
    <xf numFmtId="0" fontId="54" fillId="3" borderId="1" xfId="0" quotePrefix="1" applyFont="1" applyFill="1" applyBorder="1" applyAlignment="1">
      <alignment horizontal="center" vertical="center"/>
    </xf>
    <xf numFmtId="0" fontId="85" fillId="0" borderId="1" xfId="0" applyFont="1" applyBorder="1" applyAlignment="1">
      <alignment wrapText="1"/>
    </xf>
    <xf numFmtId="0" fontId="38" fillId="0" borderId="1" xfId="0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>
      <alignment vertical="center" wrapText="1"/>
    </xf>
    <xf numFmtId="1" fontId="46" fillId="11" borderId="4" xfId="0" applyNumberFormat="1" applyFont="1" applyFill="1" applyBorder="1" applyAlignment="1" applyProtection="1">
      <alignment horizontal="center" vertical="center" wrapText="1"/>
      <protection locked="0"/>
    </xf>
    <xf numFmtId="1" fontId="46" fillId="14" borderId="4" xfId="0" applyNumberFormat="1" applyFont="1" applyFill="1" applyBorder="1" applyAlignment="1" applyProtection="1">
      <alignment horizontal="center" vertical="center" wrapText="1"/>
      <protection locked="0"/>
    </xf>
    <xf numFmtId="1" fontId="46" fillId="10" borderId="4" xfId="0" applyNumberFormat="1" applyFont="1" applyFill="1" applyBorder="1" applyAlignment="1" applyProtection="1">
      <alignment horizontal="center" vertical="center" wrapText="1"/>
      <protection locked="0"/>
    </xf>
    <xf numFmtId="1" fontId="46" fillId="0" borderId="4" xfId="0" applyNumberFormat="1" applyFont="1" applyBorder="1" applyAlignment="1" applyProtection="1">
      <alignment horizontal="center" vertical="center" wrapText="1"/>
      <protection locked="0"/>
    </xf>
    <xf numFmtId="0" fontId="46" fillId="0" borderId="6" xfId="0" applyFont="1" applyFill="1" applyBorder="1" applyAlignment="1">
      <alignment horizontal="center" vertical="center" wrapText="1"/>
    </xf>
    <xf numFmtId="0" fontId="46" fillId="10" borderId="6" xfId="0" applyFont="1" applyFill="1" applyBorder="1" applyAlignment="1">
      <alignment horizontal="center" vertical="center" wrapText="1"/>
    </xf>
    <xf numFmtId="0" fontId="73" fillId="1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0" fontId="35" fillId="10" borderId="1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46" fillId="0" borderId="6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left"/>
    </xf>
    <xf numFmtId="0" fontId="5" fillId="10" borderId="1" xfId="0" applyFont="1" applyFill="1" applyBorder="1" applyAlignment="1">
      <alignment horizontal="center"/>
    </xf>
    <xf numFmtId="0" fontId="73" fillId="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164" fontId="42" fillId="0" borderId="7" xfId="0" applyNumberFormat="1" applyFont="1" applyBorder="1" applyAlignment="1">
      <alignment horizontal="left" vertical="center"/>
    </xf>
    <xf numFmtId="0" fontId="46" fillId="18" borderId="1" xfId="0" applyFont="1" applyFill="1" applyBorder="1" applyAlignment="1">
      <alignment horizontal="left" vertical="center" wrapText="1"/>
    </xf>
    <xf numFmtId="0" fontId="14" fillId="18" borderId="1" xfId="0" applyFont="1" applyFill="1" applyBorder="1" applyAlignment="1">
      <alignment horizontal="left" vertical="center"/>
    </xf>
    <xf numFmtId="0" fontId="14" fillId="18" borderId="4" xfId="0" applyFont="1" applyFill="1" applyBorder="1" applyAlignment="1">
      <alignment horizontal="center" vertical="center"/>
    </xf>
    <xf numFmtId="0" fontId="85" fillId="18" borderId="1" xfId="0" applyFont="1" applyFill="1" applyBorder="1" applyAlignment="1">
      <alignment horizontal="center" wrapText="1"/>
    </xf>
    <xf numFmtId="0" fontId="15" fillId="18" borderId="6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/>
    </xf>
    <xf numFmtId="0" fontId="15" fillId="18" borderId="6" xfId="0" applyFont="1" applyFill="1" applyBorder="1" applyAlignment="1" applyProtection="1">
      <alignment horizontal="center" vertical="center" wrapText="1"/>
      <protection locked="0"/>
    </xf>
    <xf numFmtId="0" fontId="35" fillId="18" borderId="1" xfId="0" applyFont="1" applyFill="1" applyBorder="1" applyAlignment="1">
      <alignment vertical="center" wrapText="1"/>
    </xf>
    <xf numFmtId="0" fontId="64" fillId="18" borderId="1" xfId="0" applyFont="1" applyFill="1" applyBorder="1" applyAlignment="1">
      <alignment vertical="center" wrapText="1"/>
    </xf>
    <xf numFmtId="0" fontId="64" fillId="18" borderId="1" xfId="0" applyFont="1" applyFill="1" applyBorder="1" applyAlignment="1">
      <alignment horizontal="center" vertical="center" wrapText="1"/>
    </xf>
    <xf numFmtId="0" fontId="14" fillId="18" borderId="1" xfId="0" applyFont="1" applyFill="1" applyBorder="1" applyAlignment="1">
      <alignment horizontal="center" vertical="center"/>
    </xf>
    <xf numFmtId="0" fontId="13" fillId="18" borderId="6" xfId="0" applyFont="1" applyFill="1" applyBorder="1" applyAlignment="1">
      <alignment horizontal="center" vertical="center"/>
    </xf>
    <xf numFmtId="0" fontId="38" fillId="18" borderId="1" xfId="0" applyFont="1" applyFill="1" applyBorder="1" applyAlignment="1">
      <alignment horizontal="center" vertical="center" wrapText="1"/>
    </xf>
    <xf numFmtId="0" fontId="5" fillId="18" borderId="1" xfId="0" quotePrefix="1" applyFont="1" applyFill="1" applyBorder="1" applyAlignment="1">
      <alignment horizontal="center" vertical="center"/>
    </xf>
    <xf numFmtId="0" fontId="35" fillId="18" borderId="1" xfId="0" applyFont="1" applyFill="1" applyBorder="1" applyAlignment="1">
      <alignment horizontal="left" vertical="center"/>
    </xf>
    <xf numFmtId="0" fontId="15" fillId="18" borderId="1" xfId="0" applyFont="1" applyFill="1" applyBorder="1" applyAlignment="1" applyProtection="1">
      <alignment horizontal="center" vertical="center" wrapText="1"/>
      <protection locked="0"/>
    </xf>
    <xf numFmtId="0" fontId="13" fillId="18" borderId="1" xfId="0" applyFont="1" applyFill="1" applyBorder="1" applyAlignment="1">
      <alignment horizontal="center" vertical="center"/>
    </xf>
    <xf numFmtId="0" fontId="46" fillId="9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85" fillId="9" borderId="1" xfId="0" applyFont="1" applyFill="1" applyBorder="1" applyAlignment="1">
      <alignment horizont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15" fillId="9" borderId="6" xfId="0" applyFont="1" applyFill="1" applyBorder="1" applyAlignment="1" applyProtection="1">
      <alignment horizontal="center" vertical="center" wrapText="1"/>
      <protection locked="0"/>
    </xf>
    <xf numFmtId="0" fontId="13" fillId="9" borderId="1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46" fillId="9" borderId="1" xfId="0" applyFont="1" applyFill="1" applyBorder="1" applyAlignment="1">
      <alignment horizontal="center" vertical="center" wrapText="1"/>
    </xf>
    <xf numFmtId="0" fontId="35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86" fillId="0" borderId="0" xfId="0" applyFont="1" applyAlignment="1">
      <alignment horizontal="center"/>
    </xf>
    <xf numFmtId="0" fontId="87" fillId="19" borderId="1" xfId="0" applyFont="1" applyFill="1" applyBorder="1" applyAlignment="1">
      <alignment horizontal="center"/>
    </xf>
    <xf numFmtId="0" fontId="73" fillId="19" borderId="1" xfId="0" applyFont="1" applyFill="1" applyBorder="1" applyAlignment="1">
      <alignment horizontal="center" vertical="center" wrapText="1"/>
    </xf>
    <xf numFmtId="0" fontId="35" fillId="5" borderId="12" xfId="0" applyFont="1" applyFill="1" applyBorder="1" applyAlignment="1">
      <alignment horizontal="center" vertical="center"/>
    </xf>
    <xf numFmtId="0" fontId="35" fillId="5" borderId="3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43" fillId="6" borderId="4" xfId="0" applyFont="1" applyFill="1" applyBorder="1" applyAlignment="1">
      <alignment horizontal="center" vertical="center" wrapText="1"/>
    </xf>
    <xf numFmtId="0" fontId="43" fillId="6" borderId="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  <xf numFmtId="0" fontId="66" fillId="0" borderId="1" xfId="0" applyFont="1" applyBorder="1" applyAlignment="1">
      <alignment horizontal="left" vertical="center"/>
    </xf>
    <xf numFmtId="0" fontId="35" fillId="0" borderId="7" xfId="0" applyFont="1" applyBorder="1" applyAlignment="1">
      <alignment horizontal="left" vertical="center"/>
    </xf>
    <xf numFmtId="0" fontId="35" fillId="9" borderId="1" xfId="0" applyFont="1" applyFill="1" applyBorder="1" applyAlignment="1">
      <alignment horizontal="left" vertical="center"/>
    </xf>
    <xf numFmtId="0" fontId="38" fillId="9" borderId="1" xfId="0" applyFont="1" applyFill="1" applyBorder="1" applyAlignment="1">
      <alignment horizontal="center" vertical="center" wrapText="1"/>
    </xf>
    <xf numFmtId="0" fontId="5" fillId="9" borderId="1" xfId="0" quotePrefix="1" applyFont="1" applyFill="1" applyBorder="1" applyAlignment="1">
      <alignment horizontal="center" vertical="center"/>
    </xf>
    <xf numFmtId="1" fontId="35" fillId="9" borderId="1" xfId="0" applyNumberFormat="1" applyFont="1" applyFill="1" applyBorder="1" applyAlignment="1">
      <alignment horizontal="center" vertical="center"/>
    </xf>
    <xf numFmtId="0" fontId="82" fillId="9" borderId="1" xfId="0" applyFont="1" applyFill="1" applyBorder="1" applyAlignment="1">
      <alignment horizontal="center"/>
    </xf>
    <xf numFmtId="0" fontId="35" fillId="9" borderId="6" xfId="0" applyFont="1" applyFill="1" applyBorder="1" applyAlignment="1">
      <alignment horizontal="center" vertical="center"/>
    </xf>
    <xf numFmtId="0" fontId="15" fillId="9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horizontal="center" vertical="center" wrapText="1"/>
    </xf>
    <xf numFmtId="0" fontId="66" fillId="9" borderId="1" xfId="0" applyFont="1" applyFill="1" applyBorder="1" applyAlignment="1">
      <alignment horizontal="left" vertical="center"/>
    </xf>
    <xf numFmtId="0" fontId="35" fillId="9" borderId="7" xfId="0" applyFont="1" applyFill="1" applyBorder="1" applyAlignment="1">
      <alignment horizontal="left" vertical="center"/>
    </xf>
    <xf numFmtId="0" fontId="82" fillId="10" borderId="1" xfId="0" applyFont="1" applyFill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79" fillId="2" borderId="1" xfId="0" applyFont="1" applyFill="1" applyBorder="1" applyAlignment="1">
      <alignment horizontal="center" vertical="center"/>
    </xf>
    <xf numFmtId="0" fontId="46" fillId="9" borderId="1" xfId="0" applyFont="1" applyFill="1" applyBorder="1" applyAlignment="1">
      <alignment horizontal="center"/>
    </xf>
    <xf numFmtId="0" fontId="35" fillId="10" borderId="1" xfId="0" applyFont="1" applyFill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5" fillId="0" borderId="6" xfId="0" applyFont="1" applyBorder="1"/>
    <xf numFmtId="0" fontId="46" fillId="9" borderId="6" xfId="0" applyFont="1" applyFill="1" applyBorder="1" applyAlignment="1">
      <alignment horizontal="center" vertical="center" wrapText="1"/>
    </xf>
    <xf numFmtId="0" fontId="88" fillId="20" borderId="1" xfId="0" applyFont="1" applyFill="1" applyBorder="1" applyAlignment="1">
      <alignment horizontal="center" vertical="center" wrapText="1"/>
    </xf>
    <xf numFmtId="0" fontId="88" fillId="20" borderId="1" xfId="0" applyFont="1" applyFill="1" applyBorder="1" applyAlignment="1" applyProtection="1">
      <alignment horizontal="center" vertical="center" wrapText="1"/>
      <protection locked="0"/>
    </xf>
    <xf numFmtId="0" fontId="88" fillId="9" borderId="1" xfId="0" applyFont="1" applyFill="1" applyBorder="1" applyAlignment="1">
      <alignment horizontal="center" vertical="center" wrapText="1"/>
    </xf>
  </cellXfs>
  <cellStyles count="4">
    <cellStyle name="Navadno" xfId="0" builtinId="0"/>
    <cellStyle name="Navadno 2" xfId="1"/>
    <cellStyle name="Navadno 3" xfId="2"/>
    <cellStyle name="Navadno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0</xdr:row>
      <xdr:rowOff>161925</xdr:rowOff>
    </xdr:from>
    <xdr:to>
      <xdr:col>15</xdr:col>
      <xdr:colOff>333375</xdr:colOff>
      <xdr:row>0</xdr:row>
      <xdr:rowOff>800100</xdr:rowOff>
    </xdr:to>
    <xdr:pic>
      <xdr:nvPicPr>
        <xdr:cNvPr id="2049" name="Picture 1" descr="SDG5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91300" y="161925"/>
          <a:ext cx="628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228600</xdr:rowOff>
    </xdr:from>
    <xdr:to>
      <xdr:col>1</xdr:col>
      <xdr:colOff>1571625</xdr:colOff>
      <xdr:row>0</xdr:row>
      <xdr:rowOff>838200</xdr:rowOff>
    </xdr:to>
    <xdr:pic>
      <xdr:nvPicPr>
        <xdr:cNvPr id="2052" name="Slika 1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390525</xdr:colOff>
      <xdr:row>0</xdr:row>
      <xdr:rowOff>57151</xdr:rowOff>
    </xdr:from>
    <xdr:to>
      <xdr:col>18</xdr:col>
      <xdr:colOff>1514475</xdr:colOff>
      <xdr:row>2</xdr:row>
      <xdr:rowOff>180976</xdr:rowOff>
    </xdr:to>
    <xdr:pic>
      <xdr:nvPicPr>
        <xdr:cNvPr id="5" name="Picture 1" descr="Rezultat iskanja slik za mestna občina novo mes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53400" y="57151"/>
          <a:ext cx="2247900" cy="1123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0</xdr:row>
      <xdr:rowOff>47625</xdr:rowOff>
    </xdr:from>
    <xdr:to>
      <xdr:col>17</xdr:col>
      <xdr:colOff>142875</xdr:colOff>
      <xdr:row>0</xdr:row>
      <xdr:rowOff>666750</xdr:rowOff>
    </xdr:to>
    <xdr:pic>
      <xdr:nvPicPr>
        <xdr:cNvPr id="3073" name="Picture 1" descr="SDG5">
          <a:extLst>
            <a:ext uri="{FF2B5EF4-FFF2-40B4-BE49-F238E27FC236}">
              <a16:creationId xmlns:a16="http://schemas.microsoft.com/office/drawing/2014/main" xmlns="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19950" y="476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133350</xdr:rowOff>
    </xdr:from>
    <xdr:to>
      <xdr:col>1</xdr:col>
      <xdr:colOff>1285875</xdr:colOff>
      <xdr:row>0</xdr:row>
      <xdr:rowOff>638175</xdr:rowOff>
    </xdr:to>
    <xdr:pic>
      <xdr:nvPicPr>
        <xdr:cNvPr id="3074" name="Slika 3">
          <a:extLst>
            <a:ext uri="{FF2B5EF4-FFF2-40B4-BE49-F238E27FC236}">
              <a16:creationId xmlns:a16="http://schemas.microsoft.com/office/drawing/2014/main" xmlns="" id="{00000000-0008-0000-0100-00000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133350"/>
          <a:ext cx="1771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161925</xdr:colOff>
      <xdr:row>0</xdr:row>
      <xdr:rowOff>76200</xdr:rowOff>
    </xdr:from>
    <xdr:to>
      <xdr:col>22</xdr:col>
      <xdr:colOff>371475</xdr:colOff>
      <xdr:row>1</xdr:row>
      <xdr:rowOff>285750</xdr:rowOff>
    </xdr:to>
    <xdr:pic>
      <xdr:nvPicPr>
        <xdr:cNvPr id="5" name="Picture 1" descr="Rezultat iskanja slik za mestna občina novo mes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53450" y="76200"/>
          <a:ext cx="1905000" cy="9525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66675</xdr:colOff>
      <xdr:row>0</xdr:row>
      <xdr:rowOff>66676</xdr:rowOff>
    </xdr:from>
    <xdr:to>
      <xdr:col>15</xdr:col>
      <xdr:colOff>1114424</xdr:colOff>
      <xdr:row>5</xdr:row>
      <xdr:rowOff>276225</xdr:rowOff>
    </xdr:to>
    <xdr:pic>
      <xdr:nvPicPr>
        <xdr:cNvPr id="3" name="Picture 1" descr="SDG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48550" y="66676"/>
          <a:ext cx="1047749" cy="1247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142875</xdr:colOff>
      <xdr:row>0</xdr:row>
      <xdr:rowOff>76200</xdr:rowOff>
    </xdr:from>
    <xdr:to>
      <xdr:col>14</xdr:col>
      <xdr:colOff>428625</xdr:colOff>
      <xdr:row>3</xdr:row>
      <xdr:rowOff>57150</xdr:rowOff>
    </xdr:to>
    <xdr:pic>
      <xdr:nvPicPr>
        <xdr:cNvPr id="4" name="Slika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72075" y="76200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1228725</xdr:colOff>
      <xdr:row>0</xdr:row>
      <xdr:rowOff>38100</xdr:rowOff>
    </xdr:from>
    <xdr:to>
      <xdr:col>18</xdr:col>
      <xdr:colOff>238125</xdr:colOff>
      <xdr:row>4</xdr:row>
      <xdr:rowOff>152400</xdr:rowOff>
    </xdr:to>
    <xdr:pic>
      <xdr:nvPicPr>
        <xdr:cNvPr id="2049" name="Picture 1" descr="Rezultat iskanja slik za mestna občina novo mesto">
          <a:extLst>
            <a:ext uri="{FF2B5EF4-FFF2-40B4-BE49-F238E27FC236}">
              <a16:creationId xmlns:a16="http://schemas.microsoft.com/office/drawing/2014/main" xmlns="" id="{00000000-0008-0000-02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10600" y="38100"/>
          <a:ext cx="1905000" cy="9525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66675</xdr:colOff>
      <xdr:row>0</xdr:row>
      <xdr:rowOff>66676</xdr:rowOff>
    </xdr:from>
    <xdr:to>
      <xdr:col>15</xdr:col>
      <xdr:colOff>1381125</xdr:colOff>
      <xdr:row>6</xdr:row>
      <xdr:rowOff>0</xdr:rowOff>
    </xdr:to>
    <xdr:pic>
      <xdr:nvPicPr>
        <xdr:cNvPr id="2" name="Picture 1" descr="SDG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05750" y="66676"/>
          <a:ext cx="1314450" cy="1238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142875</xdr:colOff>
      <xdr:row>0</xdr:row>
      <xdr:rowOff>76200</xdr:rowOff>
    </xdr:from>
    <xdr:to>
      <xdr:col>14</xdr:col>
      <xdr:colOff>361950</xdr:colOff>
      <xdr:row>3</xdr:row>
      <xdr:rowOff>66675</xdr:rowOff>
    </xdr:to>
    <xdr:pic>
      <xdr:nvPicPr>
        <xdr:cNvPr id="3" name="Slika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72075" y="76200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76200</xdr:colOff>
      <xdr:row>1</xdr:row>
      <xdr:rowOff>28575</xdr:rowOff>
    </xdr:from>
    <xdr:to>
      <xdr:col>19</xdr:col>
      <xdr:colOff>19050</xdr:colOff>
      <xdr:row>5</xdr:row>
      <xdr:rowOff>104775</xdr:rowOff>
    </xdr:to>
    <xdr:pic>
      <xdr:nvPicPr>
        <xdr:cNvPr id="4" name="Picture 1" descr="Rezultat iskanja slik za mestna občina novo mest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53550" y="238125"/>
          <a:ext cx="1905000" cy="9048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66675</xdr:colOff>
      <xdr:row>0</xdr:row>
      <xdr:rowOff>66676</xdr:rowOff>
    </xdr:from>
    <xdr:to>
      <xdr:col>15</xdr:col>
      <xdr:colOff>1381125</xdr:colOff>
      <xdr:row>6</xdr:row>
      <xdr:rowOff>0</xdr:rowOff>
    </xdr:to>
    <xdr:pic>
      <xdr:nvPicPr>
        <xdr:cNvPr id="2" name="Picture 1" descr="SDG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05750" y="66676"/>
          <a:ext cx="1314450" cy="1238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142875</xdr:colOff>
      <xdr:row>0</xdr:row>
      <xdr:rowOff>76200</xdr:rowOff>
    </xdr:from>
    <xdr:to>
      <xdr:col>15</xdr:col>
      <xdr:colOff>266700</xdr:colOff>
      <xdr:row>3</xdr:row>
      <xdr:rowOff>57150</xdr:rowOff>
    </xdr:to>
    <xdr:pic>
      <xdr:nvPicPr>
        <xdr:cNvPr id="3" name="Slika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38800" y="76200"/>
          <a:ext cx="21526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76200</xdr:colOff>
      <xdr:row>1</xdr:row>
      <xdr:rowOff>28575</xdr:rowOff>
    </xdr:from>
    <xdr:to>
      <xdr:col>18</xdr:col>
      <xdr:colOff>361950</xdr:colOff>
      <xdr:row>5</xdr:row>
      <xdr:rowOff>95250</xdr:rowOff>
    </xdr:to>
    <xdr:pic>
      <xdr:nvPicPr>
        <xdr:cNvPr id="4" name="Picture 1" descr="Rezultat iskanja slik za mestna občina novo mest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53550" y="238125"/>
          <a:ext cx="1905000" cy="9048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66675</xdr:colOff>
      <xdr:row>0</xdr:row>
      <xdr:rowOff>66676</xdr:rowOff>
    </xdr:from>
    <xdr:to>
      <xdr:col>15</xdr:col>
      <xdr:colOff>1381125</xdr:colOff>
      <xdr:row>6</xdr:row>
      <xdr:rowOff>0</xdr:rowOff>
    </xdr:to>
    <xdr:pic>
      <xdr:nvPicPr>
        <xdr:cNvPr id="2" name="Picture 1" descr="SDG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53650" y="66676"/>
          <a:ext cx="1276350" cy="1400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301626</xdr:colOff>
      <xdr:row>0</xdr:row>
      <xdr:rowOff>129117</xdr:rowOff>
    </xdr:from>
    <xdr:to>
      <xdr:col>14</xdr:col>
      <xdr:colOff>285750</xdr:colOff>
      <xdr:row>3</xdr:row>
      <xdr:rowOff>91017</xdr:rowOff>
    </xdr:to>
    <xdr:pic>
      <xdr:nvPicPr>
        <xdr:cNvPr id="3" name="Slika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59376" y="129117"/>
          <a:ext cx="3688291" cy="702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76200</xdr:colOff>
      <xdr:row>1</xdr:row>
      <xdr:rowOff>28575</xdr:rowOff>
    </xdr:from>
    <xdr:to>
      <xdr:col>18</xdr:col>
      <xdr:colOff>322792</xdr:colOff>
      <xdr:row>5</xdr:row>
      <xdr:rowOff>95250</xdr:rowOff>
    </xdr:to>
    <xdr:pic>
      <xdr:nvPicPr>
        <xdr:cNvPr id="4" name="Picture 1" descr="Rezultat iskanja slik za mestna občina novo mest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506200" y="323850"/>
          <a:ext cx="1771650" cy="990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7"/>
  <sheetViews>
    <sheetView tabSelected="1" zoomScaleNormal="100" workbookViewId="0">
      <selection activeCell="P57" sqref="P57"/>
    </sheetView>
  </sheetViews>
  <sheetFormatPr defaultRowHeight="12.75"/>
  <cols>
    <col min="1" max="1" width="9.28515625" customWidth="1"/>
    <col min="2" max="2" width="24.140625" customWidth="1"/>
    <col min="3" max="3" width="6.28515625" customWidth="1"/>
    <col min="4" max="4" width="5.28515625" customWidth="1"/>
    <col min="5" max="5" width="6.140625" customWidth="1"/>
    <col min="6" max="6" width="5.140625" customWidth="1"/>
    <col min="7" max="7" width="5.5703125" customWidth="1"/>
    <col min="8" max="8" width="5.140625" customWidth="1"/>
    <col min="9" max="9" width="6" customWidth="1"/>
    <col min="10" max="10" width="5.140625" customWidth="1"/>
    <col min="11" max="11" width="5.5703125" customWidth="1"/>
    <col min="12" max="12" width="5.140625" customWidth="1"/>
    <col min="13" max="13" width="5.85546875" customWidth="1"/>
    <col min="14" max="14" width="5.140625" customWidth="1"/>
    <col min="15" max="16" width="8.5703125" customWidth="1"/>
    <col min="17" max="17" width="7.7109375" customWidth="1"/>
    <col min="19" max="19" width="29.28515625" customWidth="1"/>
  </cols>
  <sheetData>
    <row r="1" spans="1:19" ht="66.75" customHeight="1">
      <c r="C1" s="456" t="s">
        <v>172</v>
      </c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</row>
    <row r="2" spans="1:19" ht="12" customHeight="1"/>
    <row r="3" spans="1:19" ht="23.45" customHeight="1" thickBot="1">
      <c r="A3" s="82"/>
      <c r="B3" s="83" t="s">
        <v>26</v>
      </c>
      <c r="C3" s="457" t="s">
        <v>211</v>
      </c>
      <c r="D3" s="458"/>
      <c r="E3" s="457" t="s">
        <v>212</v>
      </c>
      <c r="F3" s="458"/>
      <c r="G3" s="457" t="s">
        <v>213</v>
      </c>
      <c r="H3" s="458"/>
      <c r="I3" s="457" t="s">
        <v>214</v>
      </c>
      <c r="J3" s="458"/>
      <c r="K3" s="457" t="s">
        <v>215</v>
      </c>
      <c r="L3" s="458"/>
      <c r="M3" s="457" t="s">
        <v>216</v>
      </c>
      <c r="N3" s="458"/>
      <c r="O3" s="459" t="s">
        <v>27</v>
      </c>
      <c r="P3" s="460"/>
    </row>
    <row r="4" spans="1:19" ht="18" customHeight="1">
      <c r="A4" s="84" t="s">
        <v>28</v>
      </c>
      <c r="B4" s="85" t="s">
        <v>1</v>
      </c>
      <c r="C4" s="86" t="s">
        <v>29</v>
      </c>
      <c r="D4" s="86" t="s">
        <v>30</v>
      </c>
      <c r="E4" s="86" t="s">
        <v>29</v>
      </c>
      <c r="F4" s="86" t="s">
        <v>30</v>
      </c>
      <c r="G4" s="86" t="s">
        <v>29</v>
      </c>
      <c r="H4" s="86" t="s">
        <v>30</v>
      </c>
      <c r="I4" s="86" t="s">
        <v>29</v>
      </c>
      <c r="J4" s="86" t="s">
        <v>30</v>
      </c>
      <c r="K4" s="86" t="s">
        <v>29</v>
      </c>
      <c r="L4" s="86" t="s">
        <v>30</v>
      </c>
      <c r="M4" s="86" t="s">
        <v>29</v>
      </c>
      <c r="N4" s="86" t="s">
        <v>30</v>
      </c>
      <c r="O4" s="87" t="s">
        <v>29</v>
      </c>
      <c r="P4" s="87" t="s">
        <v>30</v>
      </c>
    </row>
    <row r="5" spans="1:19" ht="18" customHeight="1">
      <c r="A5" s="101">
        <v>1</v>
      </c>
      <c r="B5" s="176" t="s">
        <v>169</v>
      </c>
      <c r="C5" s="225">
        <v>558</v>
      </c>
      <c r="D5" s="225">
        <v>20</v>
      </c>
      <c r="E5" s="225">
        <v>563</v>
      </c>
      <c r="F5" s="225">
        <v>20</v>
      </c>
      <c r="G5" s="225">
        <v>569</v>
      </c>
      <c r="H5" s="225">
        <v>20</v>
      </c>
      <c r="I5" s="225">
        <v>527</v>
      </c>
      <c r="J5" s="225">
        <v>10</v>
      </c>
      <c r="K5" s="225"/>
      <c r="L5" s="225"/>
      <c r="M5" s="225"/>
      <c r="N5" s="225"/>
      <c r="O5" s="106">
        <f>C5+E5+G5+I5+K5+M5</f>
        <v>2217</v>
      </c>
      <c r="P5" s="105">
        <f>SUM(D5,F5,H5,J5,L5,N5)</f>
        <v>70</v>
      </c>
    </row>
    <row r="6" spans="1:19" ht="18" customHeight="1">
      <c r="A6" s="102">
        <v>2</v>
      </c>
      <c r="B6" s="175" t="s">
        <v>164</v>
      </c>
      <c r="C6" s="371">
        <v>542</v>
      </c>
      <c r="D6" s="225">
        <v>16</v>
      </c>
      <c r="E6" s="225">
        <v>554</v>
      </c>
      <c r="F6" s="225">
        <v>16</v>
      </c>
      <c r="G6" s="225">
        <v>532</v>
      </c>
      <c r="H6" s="225">
        <v>11</v>
      </c>
      <c r="I6" s="371">
        <v>548</v>
      </c>
      <c r="J6" s="225">
        <v>16</v>
      </c>
      <c r="K6" s="225"/>
      <c r="L6" s="301"/>
      <c r="M6" s="225"/>
      <c r="N6" s="225"/>
      <c r="O6" s="106">
        <f>SUM(C6,E6,G6,I6,K6,M6)</f>
        <v>2176</v>
      </c>
      <c r="P6" s="105">
        <f>D6+F6+H6+J6+L6+N6</f>
        <v>59</v>
      </c>
    </row>
    <row r="7" spans="1:19" ht="18" customHeight="1">
      <c r="A7" s="224">
        <v>3</v>
      </c>
      <c r="B7" s="177" t="s">
        <v>170</v>
      </c>
      <c r="C7" s="225">
        <v>519</v>
      </c>
      <c r="D7" s="225">
        <v>9</v>
      </c>
      <c r="E7" s="225">
        <v>538</v>
      </c>
      <c r="F7" s="225">
        <v>11</v>
      </c>
      <c r="G7" s="225">
        <v>548</v>
      </c>
      <c r="H7" s="225">
        <v>16</v>
      </c>
      <c r="I7" s="371">
        <v>548</v>
      </c>
      <c r="J7" s="225">
        <v>20</v>
      </c>
      <c r="K7" s="225"/>
      <c r="L7" s="225"/>
      <c r="M7" s="225"/>
      <c r="N7" s="225"/>
      <c r="O7" s="106">
        <f>C7+E7+G7+I7+K7</f>
        <v>2153</v>
      </c>
      <c r="P7" s="105">
        <f>SUM(D7,F7,H7,J7,L7,N7)</f>
        <v>56</v>
      </c>
    </row>
    <row r="8" spans="1:19" ht="18" customHeight="1">
      <c r="A8" s="6">
        <v>4</v>
      </c>
      <c r="B8" s="176" t="s">
        <v>158</v>
      </c>
      <c r="C8" s="371">
        <v>542</v>
      </c>
      <c r="D8" s="225">
        <v>13</v>
      </c>
      <c r="E8" s="225">
        <v>539</v>
      </c>
      <c r="F8" s="225">
        <v>13</v>
      </c>
      <c r="G8" s="225">
        <v>529</v>
      </c>
      <c r="H8" s="225">
        <v>10</v>
      </c>
      <c r="I8" s="225">
        <v>536</v>
      </c>
      <c r="J8" s="225">
        <v>11</v>
      </c>
      <c r="K8" s="225"/>
      <c r="L8" s="225"/>
      <c r="M8" s="225"/>
      <c r="N8" s="225"/>
      <c r="O8" s="106">
        <f>C8+E8+G8+I8+K8+M8</f>
        <v>2146</v>
      </c>
      <c r="P8" s="105">
        <f>D8+F8+H8+J8+L8+N8</f>
        <v>47</v>
      </c>
    </row>
    <row r="9" spans="1:19" ht="18" customHeight="1">
      <c r="A9" s="226">
        <v>5</v>
      </c>
      <c r="B9" s="176" t="s">
        <v>171</v>
      </c>
      <c r="C9" s="225">
        <v>480</v>
      </c>
      <c r="D9" s="225">
        <v>7</v>
      </c>
      <c r="E9" s="225">
        <v>527</v>
      </c>
      <c r="F9" s="225">
        <v>10</v>
      </c>
      <c r="G9" s="225">
        <v>523</v>
      </c>
      <c r="H9" s="225">
        <v>9</v>
      </c>
      <c r="I9" s="225">
        <v>539</v>
      </c>
      <c r="J9" s="225">
        <v>13</v>
      </c>
      <c r="K9" s="225"/>
      <c r="L9" s="225"/>
      <c r="M9" s="225"/>
      <c r="N9" s="225"/>
      <c r="O9" s="106">
        <f>C9+E9+G9+I9+K9+M9</f>
        <v>2069</v>
      </c>
      <c r="P9" s="105">
        <f>SUM(D9,F9,H9,J9,L9,N9)</f>
        <v>39</v>
      </c>
      <c r="S9" s="296"/>
    </row>
    <row r="10" spans="1:19" ht="18" customHeight="1">
      <c r="A10" s="6">
        <v>6</v>
      </c>
      <c r="B10" s="175" t="s">
        <v>149</v>
      </c>
      <c r="C10" s="225">
        <v>521</v>
      </c>
      <c r="D10" s="225">
        <v>10</v>
      </c>
      <c r="E10" s="225">
        <v>436</v>
      </c>
      <c r="F10" s="225">
        <v>6</v>
      </c>
      <c r="G10" s="225">
        <v>535</v>
      </c>
      <c r="H10" s="225">
        <v>13</v>
      </c>
      <c r="I10" s="225">
        <v>176</v>
      </c>
      <c r="J10" s="225">
        <v>5</v>
      </c>
      <c r="K10" s="225"/>
      <c r="L10" s="225"/>
      <c r="M10" s="225"/>
      <c r="N10" s="225"/>
      <c r="O10" s="105">
        <f>C10+E10+G10+I10+K10+M10</f>
        <v>1668</v>
      </c>
      <c r="P10" s="105">
        <f>D10+F10+H10+J10+L10+N10</f>
        <v>34</v>
      </c>
    </row>
    <row r="11" spans="1:19" ht="18" customHeight="1">
      <c r="A11" s="6">
        <v>7</v>
      </c>
      <c r="B11" s="175" t="s">
        <v>207</v>
      </c>
      <c r="C11" s="225">
        <v>484</v>
      </c>
      <c r="D11" s="225">
        <v>8</v>
      </c>
      <c r="E11" s="225">
        <v>476</v>
      </c>
      <c r="F11" s="225">
        <v>7</v>
      </c>
      <c r="G11" s="225">
        <v>478</v>
      </c>
      <c r="H11" s="225">
        <v>6</v>
      </c>
      <c r="I11" s="225">
        <v>509</v>
      </c>
      <c r="J11" s="225">
        <v>9</v>
      </c>
      <c r="K11" s="225"/>
      <c r="L11" s="225"/>
      <c r="M11" s="225"/>
      <c r="N11" s="225"/>
      <c r="O11" s="105">
        <f>C11+E11+G11+I11+K11+M11</f>
        <v>1947</v>
      </c>
      <c r="P11" s="105">
        <f>D11+F11+H11+J11+L11+N11</f>
        <v>30</v>
      </c>
    </row>
    <row r="12" spans="1:19" ht="18" customHeight="1">
      <c r="A12" s="6">
        <v>8</v>
      </c>
      <c r="B12" s="175" t="s">
        <v>222</v>
      </c>
      <c r="C12" s="225">
        <v>526</v>
      </c>
      <c r="D12" s="225">
        <v>11</v>
      </c>
      <c r="E12" s="225">
        <v>498</v>
      </c>
      <c r="F12" s="225">
        <v>9</v>
      </c>
      <c r="G12" s="225">
        <v>519</v>
      </c>
      <c r="H12" s="225">
        <v>8</v>
      </c>
      <c r="I12" s="225">
        <v>0</v>
      </c>
      <c r="J12" s="225">
        <v>0</v>
      </c>
      <c r="K12" s="225"/>
      <c r="L12" s="225"/>
      <c r="M12" s="225"/>
      <c r="N12" s="225"/>
      <c r="O12" s="106">
        <f>C12+E12+G12+I12+K12+M12</f>
        <v>1543</v>
      </c>
      <c r="P12" s="105">
        <f>D12+F12+H12+J12+L12+N12</f>
        <v>28</v>
      </c>
    </row>
    <row r="13" spans="1:19" ht="18" customHeight="1">
      <c r="A13" s="6">
        <v>9</v>
      </c>
      <c r="B13" s="419" t="s">
        <v>250</v>
      </c>
      <c r="C13" s="225">
        <v>0</v>
      </c>
      <c r="D13" s="225">
        <v>0</v>
      </c>
      <c r="E13" s="225">
        <v>496</v>
      </c>
      <c r="F13" s="225">
        <v>8</v>
      </c>
      <c r="G13" s="225">
        <v>516</v>
      </c>
      <c r="H13" s="225">
        <v>7</v>
      </c>
      <c r="I13" s="225">
        <v>488</v>
      </c>
      <c r="J13" s="225">
        <v>8</v>
      </c>
      <c r="K13" s="225"/>
      <c r="L13" s="225"/>
      <c r="M13" s="225"/>
      <c r="N13" s="225"/>
      <c r="O13" s="105">
        <f>C13+E13+G13+I13+K13+M13</f>
        <v>1500</v>
      </c>
      <c r="P13" s="105">
        <f>D13+F13+H13+J13+L13+N13</f>
        <v>23</v>
      </c>
    </row>
    <row r="14" spans="1:19" ht="18" customHeight="1">
      <c r="A14" s="6">
        <v>10</v>
      </c>
      <c r="B14" s="175" t="s">
        <v>249</v>
      </c>
      <c r="C14" s="225">
        <v>0</v>
      </c>
      <c r="D14" s="225">
        <v>0</v>
      </c>
      <c r="E14" s="225">
        <v>402</v>
      </c>
      <c r="F14" s="225">
        <v>5</v>
      </c>
      <c r="G14" s="225">
        <v>447</v>
      </c>
      <c r="H14" s="225">
        <v>5</v>
      </c>
      <c r="I14" s="225">
        <v>483</v>
      </c>
      <c r="J14" s="225">
        <v>7</v>
      </c>
      <c r="K14" s="225"/>
      <c r="L14" s="225"/>
      <c r="M14" s="225"/>
      <c r="N14" s="225"/>
      <c r="O14" s="105">
        <f>C14+E14+G14+I14+K14+M14</f>
        <v>1332</v>
      </c>
      <c r="P14" s="105">
        <f>D14+F14+H14+J14+L14+N14</f>
        <v>17</v>
      </c>
    </row>
    <row r="15" spans="1:19" ht="18" customHeight="1">
      <c r="A15" s="6">
        <v>11</v>
      </c>
      <c r="B15" s="176" t="s">
        <v>272</v>
      </c>
      <c r="C15" s="225">
        <v>0</v>
      </c>
      <c r="D15" s="225">
        <v>0</v>
      </c>
      <c r="E15" s="225">
        <v>0</v>
      </c>
      <c r="F15" s="225">
        <v>0</v>
      </c>
      <c r="G15" s="225">
        <v>0</v>
      </c>
      <c r="H15" s="225">
        <v>0</v>
      </c>
      <c r="I15" s="225">
        <v>449</v>
      </c>
      <c r="J15" s="225">
        <v>6</v>
      </c>
      <c r="K15" s="225"/>
      <c r="L15" s="225"/>
      <c r="M15" s="225"/>
      <c r="N15" s="225"/>
      <c r="O15" s="106">
        <f>C15+E15+G15+I15+K15</f>
        <v>449</v>
      </c>
      <c r="P15" s="105">
        <f>D15+F15+H15+J15+L15+N15</f>
        <v>6</v>
      </c>
    </row>
    <row r="16" spans="1:19" ht="18" customHeight="1">
      <c r="A16" s="6"/>
      <c r="B16" s="176"/>
      <c r="C16" s="225"/>
      <c r="D16" s="225"/>
      <c r="E16" s="282"/>
      <c r="F16" s="225"/>
      <c r="G16" s="225"/>
      <c r="H16" s="225"/>
      <c r="I16" s="225"/>
      <c r="J16" s="225"/>
      <c r="K16" s="225"/>
      <c r="L16" s="225"/>
      <c r="M16" s="225"/>
      <c r="N16" s="225"/>
      <c r="O16" s="106">
        <f t="shared" ref="O15:O16" si="0">C16+E16+G16+I16+K16</f>
        <v>0</v>
      </c>
      <c r="P16" s="105">
        <f t="shared" ref="P15:P16" si="1">D16+F16+H16+J16+L16+N16</f>
        <v>0</v>
      </c>
    </row>
    <row r="17" spans="1:19" ht="18" customHeight="1">
      <c r="A17" s="4"/>
      <c r="B17" s="223"/>
      <c r="C17" s="225"/>
      <c r="D17" s="225"/>
      <c r="E17" s="282"/>
      <c r="F17" s="225"/>
      <c r="G17" s="225"/>
      <c r="H17" s="225"/>
      <c r="I17" s="225"/>
      <c r="J17" s="225"/>
      <c r="K17" s="225"/>
      <c r="L17" s="225"/>
      <c r="M17" s="225"/>
      <c r="N17" s="225"/>
      <c r="O17" s="106">
        <f t="shared" ref="O17" si="2">C17+E17+G17+I17+K17</f>
        <v>0</v>
      </c>
      <c r="P17" s="105">
        <f t="shared" ref="P17" si="3">D17+F17+H17+J17+L17+N17</f>
        <v>0</v>
      </c>
    </row>
    <row r="18" spans="1:19">
      <c r="B18" s="220" t="s">
        <v>67</v>
      </c>
      <c r="C18" s="221">
        <f>SUM(C5:C15)/11</f>
        <v>379.27272727272725</v>
      </c>
      <c r="D18" s="221" t="s">
        <v>22</v>
      </c>
      <c r="E18" s="221">
        <f>SUM(E5:E15)/11</f>
        <v>457.18181818181819</v>
      </c>
      <c r="F18" s="221" t="s">
        <v>22</v>
      </c>
      <c r="G18" s="221">
        <f>SUM(G5:G15)/11</f>
        <v>472.36363636363637</v>
      </c>
      <c r="H18" s="221" t="s">
        <v>22</v>
      </c>
      <c r="I18" s="221">
        <f>SUM(I5:I15)/11</f>
        <v>436.63636363636363</v>
      </c>
      <c r="J18" s="221" t="s">
        <v>22</v>
      </c>
      <c r="K18" s="221">
        <f>SUM(K6:K17)/11</f>
        <v>0</v>
      </c>
      <c r="L18" s="221" t="s">
        <v>22</v>
      </c>
      <c r="M18" s="221">
        <f>SUM(M6:M16)/12</f>
        <v>0</v>
      </c>
      <c r="N18" s="9" t="s">
        <v>22</v>
      </c>
      <c r="O18" s="17" t="s">
        <v>22</v>
      </c>
      <c r="P18" s="7"/>
      <c r="Q18" s="3"/>
    </row>
    <row r="19" spans="1:19">
      <c r="B19" s="220" t="s">
        <v>259</v>
      </c>
      <c r="C19" s="222">
        <f>SUM(C5:C9)/5</f>
        <v>528.20000000000005</v>
      </c>
      <c r="D19" s="222"/>
      <c r="E19" s="222">
        <f>SUM(E5:E9)/5</f>
        <v>544.20000000000005</v>
      </c>
      <c r="F19" s="222"/>
      <c r="G19" s="222">
        <f>SUM(G5:G9)/5</f>
        <v>540.20000000000005</v>
      </c>
      <c r="H19" s="222"/>
      <c r="I19" s="222">
        <f>SUM(I5:I9)/5</f>
        <v>539.6</v>
      </c>
      <c r="J19" s="222"/>
      <c r="K19" s="222">
        <f>(K10+K6+K7+K8+K9+K14)/6</f>
        <v>0</v>
      </c>
      <c r="L19" s="222"/>
      <c r="M19" s="222">
        <f>(M10+M6+M7+M11+M9+M14)/6</f>
        <v>0</v>
      </c>
      <c r="N19" s="45"/>
      <c r="O19" s="8"/>
      <c r="P19" s="7"/>
      <c r="Q19" s="3"/>
    </row>
    <row r="20" spans="1:19" ht="13.5" customHeight="1">
      <c r="L20" s="269"/>
      <c r="M20" s="227"/>
      <c r="N20" s="290"/>
      <c r="O20" s="227"/>
      <c r="P20" s="227"/>
      <c r="Q20" s="216"/>
      <c r="R20" s="216"/>
      <c r="S20" s="216"/>
    </row>
    <row r="21" spans="1:19">
      <c r="R21" s="216"/>
      <c r="S21" s="216"/>
    </row>
    <row r="22" spans="1:19" ht="3" customHeight="1">
      <c r="A22" s="104" t="s">
        <v>107</v>
      </c>
    </row>
    <row r="23" spans="1:19" ht="17.25" customHeight="1">
      <c r="A23" s="104" t="s">
        <v>108</v>
      </c>
      <c r="M23" s="295"/>
      <c r="N23" s="216" t="s">
        <v>147</v>
      </c>
      <c r="R23" s="216"/>
      <c r="S23" s="216"/>
    </row>
    <row r="24" spans="1:19">
      <c r="R24" s="216"/>
    </row>
    <row r="25" spans="1:19" ht="15">
      <c r="A25" s="128" t="s">
        <v>217</v>
      </c>
      <c r="R25" s="216"/>
    </row>
    <row r="26" spans="1:19" ht="13.5" thickBot="1">
      <c r="R26" s="216"/>
      <c r="S26" s="216"/>
    </row>
    <row r="27" spans="1:19">
      <c r="A27" s="137" t="s">
        <v>23</v>
      </c>
      <c r="B27" s="289">
        <v>44860</v>
      </c>
      <c r="C27" s="138" t="s">
        <v>64</v>
      </c>
      <c r="D27" s="139"/>
      <c r="E27" s="140"/>
      <c r="F27" s="140"/>
      <c r="G27" s="140"/>
      <c r="H27" s="140"/>
      <c r="I27" s="140"/>
      <c r="J27" s="140"/>
      <c r="K27" s="141"/>
    </row>
    <row r="28" spans="1:19">
      <c r="A28" s="142"/>
      <c r="B28" s="143" t="s">
        <v>41</v>
      </c>
      <c r="C28" s="121" t="s">
        <v>113</v>
      </c>
      <c r="D28" s="122" t="s">
        <v>112</v>
      </c>
      <c r="E28" s="144"/>
      <c r="F28" s="144"/>
      <c r="G28" s="144"/>
      <c r="H28" s="144"/>
      <c r="I28" s="145"/>
      <c r="J28" s="144"/>
      <c r="K28" s="146"/>
    </row>
    <row r="29" spans="1:19">
      <c r="A29" s="147">
        <v>1</v>
      </c>
      <c r="B29" s="125" t="s">
        <v>159</v>
      </c>
      <c r="C29" s="129"/>
      <c r="D29" s="126">
        <v>2</v>
      </c>
      <c r="E29" s="132" t="s">
        <v>115</v>
      </c>
      <c r="F29" s="133"/>
      <c r="G29" s="133"/>
      <c r="H29" s="133"/>
      <c r="I29" s="134" t="s">
        <v>65</v>
      </c>
      <c r="J29" s="133"/>
      <c r="K29" s="148"/>
    </row>
    <row r="30" spans="1:19">
      <c r="A30" s="147">
        <v>2</v>
      </c>
      <c r="B30" s="125" t="s">
        <v>226</v>
      </c>
      <c r="C30" s="129">
        <v>3</v>
      </c>
      <c r="D30" s="126">
        <v>5</v>
      </c>
      <c r="E30" s="135" t="s">
        <v>142</v>
      </c>
      <c r="F30" s="136"/>
      <c r="G30" s="136"/>
      <c r="H30" s="136"/>
      <c r="I30" s="136" t="s">
        <v>195</v>
      </c>
      <c r="J30" s="136"/>
      <c r="K30" s="149"/>
    </row>
    <row r="31" spans="1:19">
      <c r="A31" s="147">
        <v>3</v>
      </c>
      <c r="B31" s="126" t="s">
        <v>224</v>
      </c>
      <c r="C31" s="129">
        <v>1</v>
      </c>
      <c r="D31" s="126">
        <v>6</v>
      </c>
      <c r="E31" s="135" t="s">
        <v>116</v>
      </c>
      <c r="F31" s="136"/>
      <c r="G31" s="136"/>
      <c r="H31" s="136"/>
      <c r="I31" s="136" t="s">
        <v>185</v>
      </c>
      <c r="J31" s="136"/>
      <c r="K31" s="149"/>
    </row>
    <row r="32" spans="1:19">
      <c r="A32" s="147">
        <v>4</v>
      </c>
      <c r="B32" s="125" t="s">
        <v>160</v>
      </c>
      <c r="C32" s="129">
        <v>2</v>
      </c>
      <c r="D32" s="126">
        <v>8</v>
      </c>
      <c r="E32" s="135"/>
      <c r="F32" s="136"/>
      <c r="G32" s="136"/>
      <c r="H32" s="136"/>
      <c r="I32" s="136"/>
      <c r="J32" s="136"/>
      <c r="K32" s="149"/>
    </row>
    <row r="33" spans="1:11">
      <c r="A33" s="147">
        <v>5</v>
      </c>
      <c r="B33" s="127" t="s">
        <v>161</v>
      </c>
      <c r="C33" s="129"/>
      <c r="D33" s="126">
        <v>4</v>
      </c>
      <c r="E33" s="124"/>
      <c r="F33" s="123"/>
      <c r="G33" s="123"/>
      <c r="H33" s="123"/>
      <c r="I33" s="123"/>
      <c r="J33" s="123"/>
      <c r="K33" s="150"/>
    </row>
    <row r="34" spans="1:11">
      <c r="A34" s="147"/>
      <c r="B34" s="126"/>
      <c r="C34" s="129"/>
      <c r="D34" s="126"/>
      <c r="E34" s="130" t="s">
        <v>114</v>
      </c>
      <c r="F34" s="131"/>
      <c r="G34" s="131"/>
      <c r="H34" s="131"/>
      <c r="I34" s="131"/>
      <c r="J34" s="131"/>
      <c r="K34" s="151"/>
    </row>
    <row r="35" spans="1:11" ht="13.5" thickBot="1">
      <c r="A35" s="152"/>
      <c r="B35" s="153" t="s">
        <v>63</v>
      </c>
      <c r="C35" s="454">
        <f>SUM(C29:D34)</f>
        <v>31</v>
      </c>
      <c r="D35" s="455"/>
      <c r="E35" s="154"/>
      <c r="F35" s="155"/>
      <c r="G35" s="155"/>
      <c r="H35" s="155"/>
      <c r="I35" s="155"/>
      <c r="J35" s="155"/>
      <c r="K35" s="156"/>
    </row>
    <row r="36" spans="1:11" ht="13.5" thickBot="1"/>
    <row r="37" spans="1:11">
      <c r="A37" s="137" t="s">
        <v>118</v>
      </c>
      <c r="B37" s="289">
        <v>44881</v>
      </c>
      <c r="C37" s="138" t="s">
        <v>64</v>
      </c>
      <c r="D37" s="139"/>
      <c r="E37" s="140"/>
      <c r="F37" s="140"/>
      <c r="G37" s="140"/>
      <c r="H37" s="140"/>
      <c r="I37" s="140"/>
      <c r="J37" s="140"/>
      <c r="K37" s="141"/>
    </row>
    <row r="38" spans="1:11">
      <c r="A38" s="142"/>
      <c r="B38" s="143" t="s">
        <v>41</v>
      </c>
      <c r="C38" s="121" t="s">
        <v>113</v>
      </c>
      <c r="D38" s="122" t="s">
        <v>112</v>
      </c>
      <c r="E38" s="144"/>
      <c r="F38" s="144"/>
      <c r="G38" s="144"/>
      <c r="H38" s="144"/>
      <c r="I38" s="145"/>
      <c r="J38" s="144"/>
      <c r="K38" s="146"/>
    </row>
    <row r="39" spans="1:11">
      <c r="A39" s="147">
        <v>1</v>
      </c>
      <c r="B39" s="125" t="s">
        <v>159</v>
      </c>
      <c r="C39" s="129">
        <v>3</v>
      </c>
      <c r="D39" s="126">
        <v>4</v>
      </c>
      <c r="E39" s="132" t="s">
        <v>115</v>
      </c>
      <c r="F39" s="133"/>
      <c r="G39" s="133"/>
      <c r="H39" s="133"/>
      <c r="I39" s="134" t="s">
        <v>65</v>
      </c>
      <c r="J39" s="133"/>
      <c r="K39" s="148"/>
    </row>
    <row r="40" spans="1:11">
      <c r="A40" s="147">
        <v>2</v>
      </c>
      <c r="B40" s="125" t="s">
        <v>226</v>
      </c>
      <c r="C40" s="129">
        <v>4</v>
      </c>
      <c r="D40" s="126">
        <v>9</v>
      </c>
      <c r="E40" s="135" t="s">
        <v>142</v>
      </c>
      <c r="F40" s="136"/>
      <c r="G40" s="136"/>
      <c r="H40" s="136"/>
      <c r="I40" s="136" t="s">
        <v>195</v>
      </c>
      <c r="J40" s="136"/>
      <c r="K40" s="149"/>
    </row>
    <row r="41" spans="1:11">
      <c r="A41" s="147">
        <v>3</v>
      </c>
      <c r="B41" s="126" t="s">
        <v>224</v>
      </c>
      <c r="C41" s="129"/>
      <c r="D41" s="126">
        <v>7</v>
      </c>
      <c r="E41" s="135" t="s">
        <v>116</v>
      </c>
      <c r="F41" s="136"/>
      <c r="G41" s="136"/>
      <c r="H41" s="136"/>
      <c r="I41" s="136" t="s">
        <v>185</v>
      </c>
      <c r="J41" s="136"/>
      <c r="K41" s="149"/>
    </row>
    <row r="42" spans="1:11">
      <c r="A42" s="147">
        <v>4</v>
      </c>
      <c r="B42" s="125" t="s">
        <v>160</v>
      </c>
      <c r="C42" s="129">
        <v>2</v>
      </c>
      <c r="D42" s="126">
        <v>9</v>
      </c>
      <c r="E42" s="135"/>
      <c r="F42" s="136"/>
      <c r="G42" s="136"/>
      <c r="H42" s="136"/>
      <c r="I42" s="136"/>
      <c r="J42" s="136"/>
      <c r="K42" s="149"/>
    </row>
    <row r="43" spans="1:11">
      <c r="A43" s="147">
        <v>5</v>
      </c>
      <c r="B43" s="127" t="s">
        <v>161</v>
      </c>
      <c r="C43" s="129"/>
      <c r="D43" s="126">
        <v>5</v>
      </c>
      <c r="E43" s="124"/>
      <c r="F43" s="123"/>
      <c r="G43" s="123"/>
      <c r="H43" s="123"/>
      <c r="I43" s="123"/>
      <c r="J43" s="123"/>
      <c r="K43" s="150"/>
    </row>
    <row r="44" spans="1:11">
      <c r="A44" s="147"/>
      <c r="B44" s="126"/>
      <c r="C44" s="129"/>
      <c r="D44" s="126"/>
      <c r="E44" s="130" t="s">
        <v>143</v>
      </c>
      <c r="F44" s="131"/>
      <c r="G44" s="131"/>
      <c r="H44" s="131"/>
      <c r="I44" s="131"/>
      <c r="J44" s="131"/>
      <c r="K44" s="151"/>
    </row>
    <row r="45" spans="1:11" ht="13.5" thickBot="1">
      <c r="A45" s="152"/>
      <c r="B45" s="153" t="s">
        <v>63</v>
      </c>
      <c r="C45" s="454">
        <f>SUM(C39:D44)</f>
        <v>43</v>
      </c>
      <c r="D45" s="455"/>
      <c r="E45" s="154"/>
      <c r="F45" s="155"/>
      <c r="G45" s="155"/>
      <c r="H45" s="155"/>
      <c r="I45" s="155"/>
      <c r="J45" s="155"/>
      <c r="K45" s="156"/>
    </row>
    <row r="46" spans="1:11" ht="13.5" thickBot="1"/>
    <row r="47" spans="1:11">
      <c r="A47" s="137" t="s">
        <v>130</v>
      </c>
      <c r="B47" s="289">
        <v>44916</v>
      </c>
      <c r="C47" s="138" t="s">
        <v>64</v>
      </c>
      <c r="D47" s="139"/>
      <c r="E47" s="140"/>
      <c r="F47" s="140"/>
      <c r="G47" s="140"/>
      <c r="H47" s="140"/>
      <c r="I47" s="140"/>
      <c r="J47" s="140"/>
      <c r="K47" s="141"/>
    </row>
    <row r="48" spans="1:11">
      <c r="A48" s="142"/>
      <c r="B48" s="143" t="s">
        <v>41</v>
      </c>
      <c r="C48" s="121" t="s">
        <v>113</v>
      </c>
      <c r="D48" s="122" t="s">
        <v>112</v>
      </c>
      <c r="E48" s="144"/>
      <c r="F48" s="144"/>
      <c r="G48" s="144"/>
      <c r="H48" s="144"/>
      <c r="I48" s="145"/>
      <c r="J48" s="144"/>
      <c r="K48" s="146"/>
    </row>
    <row r="49" spans="1:11">
      <c r="A49" s="147">
        <v>1</v>
      </c>
      <c r="B49" s="125" t="s">
        <v>159</v>
      </c>
      <c r="C49" s="129">
        <v>3</v>
      </c>
      <c r="D49" s="126">
        <v>5</v>
      </c>
      <c r="E49" s="132" t="s">
        <v>115</v>
      </c>
      <c r="F49" s="133"/>
      <c r="G49" s="133"/>
      <c r="H49" s="133"/>
      <c r="I49" s="134" t="s">
        <v>65</v>
      </c>
      <c r="J49" s="133"/>
      <c r="K49" s="148"/>
    </row>
    <row r="50" spans="1:11">
      <c r="A50" s="147">
        <v>2</v>
      </c>
      <c r="B50" s="125" t="s">
        <v>226</v>
      </c>
      <c r="C50" s="129">
        <v>4</v>
      </c>
      <c r="D50" s="126">
        <v>9</v>
      </c>
      <c r="E50" s="135" t="s">
        <v>142</v>
      </c>
      <c r="F50" s="136"/>
      <c r="G50" s="136"/>
      <c r="H50" s="136"/>
      <c r="I50" s="136" t="s">
        <v>195</v>
      </c>
      <c r="J50" s="136"/>
      <c r="K50" s="149"/>
    </row>
    <row r="51" spans="1:11">
      <c r="A51" s="147">
        <v>3</v>
      </c>
      <c r="B51" s="126" t="s">
        <v>224</v>
      </c>
      <c r="C51" s="129">
        <v>1</v>
      </c>
      <c r="D51" s="126">
        <v>8</v>
      </c>
      <c r="E51" s="135" t="s">
        <v>116</v>
      </c>
      <c r="F51" s="136"/>
      <c r="G51" s="136"/>
      <c r="H51" s="136"/>
      <c r="I51" s="136" t="s">
        <v>185</v>
      </c>
      <c r="J51" s="136"/>
      <c r="K51" s="149"/>
    </row>
    <row r="52" spans="1:11">
      <c r="A52" s="147">
        <v>4</v>
      </c>
      <c r="B52" s="125" t="s">
        <v>160</v>
      </c>
      <c r="C52" s="129">
        <v>2</v>
      </c>
      <c r="D52" s="126">
        <v>9</v>
      </c>
      <c r="E52" s="135"/>
      <c r="F52" s="136"/>
      <c r="G52" s="136"/>
      <c r="H52" s="136"/>
      <c r="I52" s="136"/>
      <c r="J52" s="136"/>
      <c r="K52" s="149"/>
    </row>
    <row r="53" spans="1:11">
      <c r="A53" s="147">
        <v>5</v>
      </c>
      <c r="B53" s="127" t="s">
        <v>161</v>
      </c>
      <c r="C53" s="129"/>
      <c r="D53" s="126">
        <v>5</v>
      </c>
      <c r="E53" s="124"/>
      <c r="F53" s="123"/>
      <c r="G53" s="123"/>
      <c r="H53" s="123"/>
      <c r="I53" s="123"/>
      <c r="J53" s="123"/>
      <c r="K53" s="150"/>
    </row>
    <row r="54" spans="1:11">
      <c r="A54" s="147"/>
      <c r="B54" s="126"/>
      <c r="C54" s="129"/>
      <c r="D54" s="126"/>
      <c r="E54" s="130" t="s">
        <v>143</v>
      </c>
      <c r="F54" s="131"/>
      <c r="G54" s="131"/>
      <c r="H54" s="131"/>
      <c r="I54" s="131"/>
      <c r="J54" s="131"/>
      <c r="K54" s="151"/>
    </row>
    <row r="55" spans="1:11" ht="13.5" thickBot="1">
      <c r="A55" s="152"/>
      <c r="B55" s="153" t="s">
        <v>63</v>
      </c>
      <c r="C55" s="454">
        <f>SUM(C49:D54)</f>
        <v>46</v>
      </c>
      <c r="D55" s="455"/>
      <c r="E55" s="154"/>
      <c r="F55" s="155"/>
      <c r="G55" s="155"/>
      <c r="H55" s="155"/>
      <c r="I55" s="155"/>
      <c r="J55" s="155"/>
      <c r="K55" s="156"/>
    </row>
    <row r="56" spans="1:11" ht="13.5" thickBot="1"/>
    <row r="57" spans="1:11" ht="25.15" customHeight="1">
      <c r="A57" s="137" t="s">
        <v>134</v>
      </c>
      <c r="B57" s="289">
        <v>44944</v>
      </c>
      <c r="C57" s="138" t="s">
        <v>64</v>
      </c>
      <c r="D57" s="139"/>
      <c r="E57" s="461"/>
      <c r="F57" s="462"/>
      <c r="G57" s="462"/>
      <c r="H57" s="462"/>
      <c r="I57" s="462"/>
      <c r="J57" s="462"/>
      <c r="K57" s="463"/>
    </row>
    <row r="58" spans="1:11">
      <c r="A58" s="142"/>
      <c r="B58" s="143" t="s">
        <v>41</v>
      </c>
      <c r="C58" s="121" t="s">
        <v>113</v>
      </c>
      <c r="D58" s="122" t="s">
        <v>112</v>
      </c>
      <c r="E58" s="135" t="s">
        <v>22</v>
      </c>
      <c r="F58" s="123"/>
      <c r="G58" s="123"/>
      <c r="H58" s="123"/>
      <c r="I58" s="123"/>
      <c r="J58" s="123"/>
      <c r="K58" s="150"/>
    </row>
    <row r="59" spans="1:11">
      <c r="A59" s="147">
        <v>1</v>
      </c>
      <c r="B59" s="125" t="s">
        <v>159</v>
      </c>
      <c r="C59" s="129">
        <v>3</v>
      </c>
      <c r="D59" s="126">
        <v>10</v>
      </c>
      <c r="E59" s="132" t="s">
        <v>115</v>
      </c>
      <c r="F59" s="133"/>
      <c r="G59" s="133"/>
      <c r="H59" s="133"/>
      <c r="I59" s="134" t="s">
        <v>65</v>
      </c>
      <c r="J59" s="133"/>
      <c r="K59" s="148"/>
    </row>
    <row r="60" spans="1:11">
      <c r="A60" s="147">
        <v>2</v>
      </c>
      <c r="B60" s="125" t="s">
        <v>226</v>
      </c>
      <c r="C60" s="129">
        <v>2</v>
      </c>
      <c r="D60" s="126">
        <v>6</v>
      </c>
      <c r="E60" s="135" t="s">
        <v>142</v>
      </c>
      <c r="F60" s="136"/>
      <c r="G60" s="136"/>
      <c r="H60" s="136"/>
      <c r="I60" s="136" t="s">
        <v>273</v>
      </c>
      <c r="J60" s="136"/>
      <c r="K60" s="149"/>
    </row>
    <row r="61" spans="1:11">
      <c r="A61" s="147">
        <v>3</v>
      </c>
      <c r="B61" s="126" t="s">
        <v>224</v>
      </c>
      <c r="C61" s="129">
        <v>1</v>
      </c>
      <c r="D61" s="126">
        <v>7</v>
      </c>
      <c r="E61" s="135" t="s">
        <v>116</v>
      </c>
      <c r="F61" s="136"/>
      <c r="G61" s="136"/>
      <c r="H61" s="136"/>
      <c r="I61" s="136" t="s">
        <v>183</v>
      </c>
      <c r="J61" s="136"/>
      <c r="K61" s="149"/>
    </row>
    <row r="62" spans="1:11">
      <c r="A62" s="147">
        <v>4</v>
      </c>
      <c r="B62" s="125" t="s">
        <v>160</v>
      </c>
      <c r="C62" s="129">
        <v>2</v>
      </c>
      <c r="D62" s="126">
        <v>8</v>
      </c>
      <c r="E62" s="135"/>
      <c r="F62" s="136"/>
      <c r="G62" s="136"/>
      <c r="H62" s="136"/>
      <c r="I62" s="136"/>
      <c r="J62" s="136"/>
      <c r="K62" s="149"/>
    </row>
    <row r="63" spans="1:11">
      <c r="A63" s="147">
        <v>5</v>
      </c>
      <c r="B63" s="127" t="s">
        <v>161</v>
      </c>
      <c r="C63" s="129"/>
      <c r="D63" s="126">
        <v>5</v>
      </c>
      <c r="E63" s="124"/>
      <c r="F63" s="123"/>
      <c r="G63" s="123"/>
      <c r="H63" s="123"/>
      <c r="I63" s="123"/>
      <c r="J63" s="123"/>
      <c r="K63" s="150"/>
    </row>
    <row r="64" spans="1:11">
      <c r="A64" s="147"/>
      <c r="B64" s="126"/>
      <c r="C64" s="129"/>
      <c r="D64" s="126"/>
      <c r="E64" s="130" t="s">
        <v>143</v>
      </c>
      <c r="F64" s="131"/>
      <c r="G64" s="131"/>
      <c r="H64" s="131"/>
      <c r="I64" s="131"/>
      <c r="J64" s="131"/>
      <c r="K64" s="151"/>
    </row>
    <row r="65" spans="1:11" ht="13.5" thickBot="1">
      <c r="A65" s="152"/>
      <c r="B65" s="153" t="s">
        <v>63</v>
      </c>
      <c r="C65" s="454">
        <f>SUM(C59:D64)</f>
        <v>44</v>
      </c>
      <c r="D65" s="455"/>
      <c r="E65" s="154"/>
      <c r="F65" s="155"/>
      <c r="G65" s="155"/>
      <c r="H65" s="155"/>
      <c r="I65" s="155"/>
      <c r="J65" s="155"/>
      <c r="K65" s="156"/>
    </row>
    <row r="66" spans="1:11" ht="13.5" thickBot="1"/>
    <row r="67" spans="1:11" ht="20.45" customHeight="1">
      <c r="A67" s="137" t="s">
        <v>135</v>
      </c>
      <c r="B67" s="300"/>
      <c r="C67" s="138" t="s">
        <v>64</v>
      </c>
      <c r="D67" s="139"/>
      <c r="E67" s="461" t="s">
        <v>152</v>
      </c>
      <c r="F67" s="462"/>
      <c r="G67" s="462"/>
      <c r="H67" s="462"/>
      <c r="I67" s="462"/>
      <c r="J67" s="462"/>
      <c r="K67" s="463"/>
    </row>
    <row r="68" spans="1:11">
      <c r="A68" s="142"/>
      <c r="B68" s="143" t="s">
        <v>41</v>
      </c>
      <c r="C68" s="121" t="s">
        <v>113</v>
      </c>
      <c r="D68" s="122" t="s">
        <v>112</v>
      </c>
      <c r="E68" s="135" t="s">
        <v>22</v>
      </c>
      <c r="F68" s="123"/>
      <c r="G68" s="123"/>
      <c r="H68" s="123"/>
      <c r="I68" s="123"/>
      <c r="J68" s="123"/>
      <c r="K68" s="150"/>
    </row>
    <row r="69" spans="1:11">
      <c r="A69" s="147">
        <v>1</v>
      </c>
      <c r="B69" s="125" t="s">
        <v>159</v>
      </c>
      <c r="C69" s="129"/>
      <c r="D69" s="126"/>
      <c r="E69" s="132" t="s">
        <v>115</v>
      </c>
      <c r="F69" s="133"/>
      <c r="G69" s="133"/>
      <c r="H69" s="133"/>
      <c r="I69" s="134" t="s">
        <v>65</v>
      </c>
      <c r="J69" s="182"/>
      <c r="K69" s="183"/>
    </row>
    <row r="70" spans="1:11">
      <c r="A70" s="147">
        <v>2</v>
      </c>
      <c r="B70" s="125" t="s">
        <v>226</v>
      </c>
      <c r="C70" s="129"/>
      <c r="D70" s="126"/>
      <c r="E70" s="135" t="s">
        <v>142</v>
      </c>
      <c r="F70" s="136"/>
      <c r="G70" s="136"/>
      <c r="H70" s="136"/>
      <c r="I70" s="136"/>
      <c r="J70" s="136"/>
      <c r="K70" s="149"/>
    </row>
    <row r="71" spans="1:11">
      <c r="A71" s="147">
        <v>3</v>
      </c>
      <c r="B71" s="126" t="s">
        <v>224</v>
      </c>
      <c r="C71" s="129"/>
      <c r="D71" s="126"/>
      <c r="E71" s="135" t="s">
        <v>116</v>
      </c>
      <c r="F71" s="136"/>
      <c r="G71" s="136"/>
      <c r="H71" s="136"/>
      <c r="I71" s="136"/>
      <c r="J71" s="136"/>
      <c r="K71" s="149"/>
    </row>
    <row r="72" spans="1:11">
      <c r="A72" s="147">
        <v>4</v>
      </c>
      <c r="B72" s="125" t="s">
        <v>160</v>
      </c>
      <c r="C72" s="129"/>
      <c r="D72" s="126"/>
      <c r="E72" s="135"/>
      <c r="F72" s="136"/>
      <c r="G72" s="136"/>
      <c r="H72" s="136"/>
      <c r="I72" s="136"/>
      <c r="J72" s="136"/>
      <c r="K72" s="149"/>
    </row>
    <row r="73" spans="1:11">
      <c r="A73" s="147">
        <v>5</v>
      </c>
      <c r="B73" s="127" t="s">
        <v>161</v>
      </c>
      <c r="C73" s="129"/>
      <c r="D73" s="126"/>
      <c r="E73" s="124"/>
      <c r="F73" s="136"/>
      <c r="G73" s="123"/>
      <c r="H73" s="123"/>
      <c r="I73" s="136"/>
      <c r="J73" s="123"/>
      <c r="K73" s="150"/>
    </row>
    <row r="74" spans="1:11">
      <c r="A74" s="147"/>
      <c r="B74" s="126"/>
      <c r="C74" s="129"/>
      <c r="D74" s="126"/>
      <c r="E74" s="130" t="s">
        <v>143</v>
      </c>
      <c r="F74" s="131"/>
      <c r="G74" s="131"/>
      <c r="H74" s="131"/>
      <c r="I74" s="131"/>
      <c r="J74" s="131"/>
      <c r="K74" s="151"/>
    </row>
    <row r="75" spans="1:11" ht="13.5" thickBot="1">
      <c r="A75" s="152"/>
      <c r="B75" s="153" t="s">
        <v>63</v>
      </c>
      <c r="C75" s="454">
        <f>SUM(C69:D74)</f>
        <v>0</v>
      </c>
      <c r="D75" s="455"/>
      <c r="E75" s="154"/>
      <c r="F75" s="155"/>
      <c r="G75" s="155"/>
      <c r="H75" s="155"/>
      <c r="I75" s="155"/>
      <c r="J75" s="155"/>
      <c r="K75" s="156"/>
    </row>
    <row r="76" spans="1:11" ht="13.5" thickBot="1"/>
    <row r="77" spans="1:11">
      <c r="A77" s="137" t="s">
        <v>141</v>
      </c>
      <c r="B77" s="300"/>
      <c r="C77" s="138" t="s">
        <v>64</v>
      </c>
      <c r="D77" s="139"/>
      <c r="E77" s="461" t="s">
        <v>151</v>
      </c>
      <c r="F77" s="462"/>
      <c r="G77" s="462"/>
      <c r="H77" s="462"/>
      <c r="I77" s="462"/>
      <c r="J77" s="462"/>
      <c r="K77" s="463"/>
    </row>
    <row r="78" spans="1:11" ht="17.25" customHeight="1">
      <c r="A78" s="142"/>
      <c r="B78" s="143" t="s">
        <v>41</v>
      </c>
      <c r="C78" s="121" t="s">
        <v>113</v>
      </c>
      <c r="D78" s="122" t="s">
        <v>112</v>
      </c>
      <c r="E78" s="135" t="s">
        <v>22</v>
      </c>
      <c r="F78" s="123"/>
      <c r="G78" s="123"/>
      <c r="H78" s="123"/>
      <c r="I78" s="123"/>
      <c r="J78" s="123"/>
      <c r="K78" s="150"/>
    </row>
    <row r="79" spans="1:11">
      <c r="A79" s="147">
        <v>1</v>
      </c>
      <c r="B79" s="125" t="s">
        <v>159</v>
      </c>
      <c r="C79" s="129"/>
      <c r="D79" s="126"/>
      <c r="E79" s="132" t="s">
        <v>115</v>
      </c>
      <c r="F79" s="133"/>
      <c r="G79" s="133"/>
      <c r="H79" s="133"/>
      <c r="I79" s="134" t="s">
        <v>65</v>
      </c>
      <c r="J79" s="182"/>
      <c r="K79" s="183"/>
    </row>
    <row r="80" spans="1:11">
      <c r="A80" s="147">
        <v>2</v>
      </c>
      <c r="B80" s="125" t="s">
        <v>226</v>
      </c>
      <c r="C80" s="129"/>
      <c r="D80" s="126"/>
      <c r="E80" s="135" t="s">
        <v>142</v>
      </c>
      <c r="F80" s="136"/>
      <c r="G80" s="136"/>
      <c r="H80" s="136"/>
      <c r="I80" s="136"/>
      <c r="J80" s="136"/>
      <c r="K80" s="149"/>
    </row>
    <row r="81" spans="1:11">
      <c r="A81" s="147">
        <v>3</v>
      </c>
      <c r="B81" s="126" t="s">
        <v>224</v>
      </c>
      <c r="C81" s="129"/>
      <c r="D81" s="126"/>
      <c r="E81" s="135" t="s">
        <v>116</v>
      </c>
      <c r="F81" s="136"/>
      <c r="G81" s="136"/>
      <c r="H81" s="136"/>
      <c r="I81" s="136"/>
      <c r="J81" s="136"/>
      <c r="K81" s="149"/>
    </row>
    <row r="82" spans="1:11">
      <c r="A82" s="147">
        <v>4</v>
      </c>
      <c r="B82" s="125" t="s">
        <v>160</v>
      </c>
      <c r="C82" s="129"/>
      <c r="D82" s="126"/>
      <c r="E82" s="135"/>
      <c r="F82" s="136"/>
      <c r="G82" s="136"/>
      <c r="H82" s="136"/>
      <c r="I82" s="136"/>
      <c r="J82" s="136"/>
      <c r="K82" s="149"/>
    </row>
    <row r="83" spans="1:11">
      <c r="A83" s="147">
        <v>5</v>
      </c>
      <c r="B83" s="127" t="s">
        <v>161</v>
      </c>
      <c r="C83" s="129"/>
      <c r="D83" s="126"/>
      <c r="E83" s="124"/>
      <c r="F83" s="123"/>
      <c r="G83" s="123"/>
      <c r="H83" s="123"/>
      <c r="I83" s="136"/>
      <c r="J83" s="123"/>
      <c r="K83" s="150"/>
    </row>
    <row r="84" spans="1:11">
      <c r="A84" s="147"/>
      <c r="B84" s="126"/>
      <c r="C84" s="129"/>
      <c r="D84" s="126"/>
      <c r="E84" s="130" t="s">
        <v>22</v>
      </c>
      <c r="F84" s="131"/>
      <c r="G84" s="131"/>
      <c r="H84" s="131"/>
      <c r="I84" s="131"/>
      <c r="J84" s="131"/>
      <c r="K84" s="151"/>
    </row>
    <row r="85" spans="1:11" ht="13.5" thickBot="1">
      <c r="A85" s="152"/>
      <c r="B85" s="153" t="s">
        <v>63</v>
      </c>
      <c r="C85" s="454">
        <f>SUM(C79:D84)</f>
        <v>0</v>
      </c>
      <c r="D85" s="455"/>
      <c r="E85" s="154"/>
      <c r="F85" s="155"/>
      <c r="G85" s="155"/>
      <c r="H85" s="155"/>
      <c r="I85" s="155"/>
      <c r="J85" s="155"/>
      <c r="K85" s="156"/>
    </row>
    <row r="97" spans="17:17">
      <c r="Q97" s="3"/>
    </row>
  </sheetData>
  <sortState ref="B5:P15">
    <sortCondition descending="1" ref="P5:P15"/>
    <sortCondition descending="1" ref="O5:O15"/>
  </sortState>
  <mergeCells count="17">
    <mergeCell ref="E77:K77"/>
    <mergeCell ref="C85:D85"/>
    <mergeCell ref="C75:D75"/>
    <mergeCell ref="E67:K67"/>
    <mergeCell ref="E57:K57"/>
    <mergeCell ref="C65:D65"/>
    <mergeCell ref="C55:D55"/>
    <mergeCell ref="C45:D45"/>
    <mergeCell ref="C35:D35"/>
    <mergeCell ref="C1:P1"/>
    <mergeCell ref="C3:D3"/>
    <mergeCell ref="E3:F3"/>
    <mergeCell ref="O3:P3"/>
    <mergeCell ref="G3:H3"/>
    <mergeCell ref="I3:J3"/>
    <mergeCell ref="K3:L3"/>
    <mergeCell ref="M3:N3"/>
  </mergeCells>
  <phoneticPr fontId="8" type="noConversion"/>
  <pageMargins left="0.74803149606299213" right="0.74803149606299213" top="0.39" bottom="0.59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69"/>
  <sheetViews>
    <sheetView zoomScaleNormal="100" zoomScaleSheetLayoutView="100" workbookViewId="0">
      <selection activeCell="C22" sqref="C22"/>
    </sheetView>
  </sheetViews>
  <sheetFormatPr defaultRowHeight="12.75"/>
  <cols>
    <col min="1" max="1" width="7.42578125" style="40" customWidth="1"/>
    <col min="2" max="2" width="19.7109375" style="10" customWidth="1"/>
    <col min="3" max="3" width="19.140625" customWidth="1"/>
    <col min="4" max="4" width="5.140625" style="41" customWidth="1"/>
    <col min="5" max="5" width="4.5703125" style="41" customWidth="1"/>
    <col min="6" max="6" width="5.140625" style="1" customWidth="1"/>
    <col min="7" max="7" width="4.7109375" style="1" customWidth="1"/>
    <col min="8" max="8" width="5.140625" style="1" customWidth="1"/>
    <col min="9" max="9" width="4.7109375" style="1" customWidth="1"/>
    <col min="10" max="10" width="5" style="1" customWidth="1"/>
    <col min="11" max="11" width="4.7109375" style="1" customWidth="1"/>
    <col min="12" max="12" width="5" style="1" customWidth="1"/>
    <col min="13" max="13" width="4.7109375" style="1" customWidth="1"/>
    <col min="14" max="14" width="5" style="1" customWidth="1"/>
    <col min="15" max="15" width="4.7109375" style="1" customWidth="1"/>
    <col min="16" max="17" width="5.28515625" style="1" customWidth="1"/>
    <col min="18" max="18" width="4.85546875" style="42" customWidth="1"/>
    <col min="19" max="19" width="5.5703125" style="42" customWidth="1"/>
    <col min="21" max="21" width="7.140625" customWidth="1"/>
    <col min="23" max="23" width="12.28515625" bestFit="1" customWidth="1"/>
    <col min="28" max="28" width="12.28515625" customWidth="1"/>
  </cols>
  <sheetData>
    <row r="1" spans="1:22" s="2" customFormat="1" ht="58.9" customHeight="1">
      <c r="A1" s="39"/>
      <c r="B1" s="20"/>
      <c r="C1" s="30" t="s">
        <v>173</v>
      </c>
      <c r="D1" s="41"/>
      <c r="E1" s="41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42"/>
      <c r="S1" s="42"/>
    </row>
    <row r="2" spans="1:22" ht="25.5" customHeight="1">
      <c r="A2" s="22" t="s">
        <v>28</v>
      </c>
      <c r="B2" s="23" t="s">
        <v>0</v>
      </c>
      <c r="C2" s="38" t="s">
        <v>153</v>
      </c>
      <c r="D2" s="217" t="s">
        <v>47</v>
      </c>
      <c r="E2" s="217" t="s">
        <v>48</v>
      </c>
      <c r="F2" s="218" t="s">
        <v>49</v>
      </c>
      <c r="G2" s="218" t="s">
        <v>50</v>
      </c>
      <c r="H2" s="218" t="s">
        <v>51</v>
      </c>
      <c r="I2" s="218" t="s">
        <v>52</v>
      </c>
      <c r="J2" s="218" t="s">
        <v>53</v>
      </c>
      <c r="K2" s="218" t="s">
        <v>54</v>
      </c>
      <c r="L2" s="218" t="s">
        <v>55</v>
      </c>
      <c r="M2" s="218" t="s">
        <v>56</v>
      </c>
      <c r="N2" s="218" t="s">
        <v>57</v>
      </c>
      <c r="O2" s="218" t="s">
        <v>58</v>
      </c>
      <c r="P2" s="218" t="s">
        <v>59</v>
      </c>
      <c r="Q2" s="219" t="s">
        <v>60</v>
      </c>
      <c r="R2" s="43" t="s">
        <v>61</v>
      </c>
      <c r="S2" s="43" t="s">
        <v>62</v>
      </c>
    </row>
    <row r="3" spans="1:22" ht="25.5" customHeight="1">
      <c r="A3" s="57" t="s">
        <v>80</v>
      </c>
      <c r="B3" s="24" t="s">
        <v>162</v>
      </c>
      <c r="C3" s="25" t="s">
        <v>42</v>
      </c>
      <c r="D3" s="35"/>
      <c r="E3" s="35"/>
      <c r="F3" s="35"/>
      <c r="G3" s="411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22" s="19" customFormat="1" ht="14.45" customHeight="1">
      <c r="A4" s="297">
        <v>1</v>
      </c>
      <c r="B4" s="299" t="s">
        <v>228</v>
      </c>
      <c r="C4" s="299" t="s">
        <v>168</v>
      </c>
      <c r="D4" s="343">
        <v>0</v>
      </c>
      <c r="E4" s="414">
        <v>0</v>
      </c>
      <c r="F4" s="348">
        <v>153</v>
      </c>
      <c r="G4" s="414">
        <v>26</v>
      </c>
      <c r="H4" s="343">
        <v>169</v>
      </c>
      <c r="I4" s="414">
        <v>30</v>
      </c>
      <c r="J4" s="352">
        <v>169</v>
      </c>
      <c r="K4" s="414">
        <v>30</v>
      </c>
      <c r="L4" s="352"/>
      <c r="M4" s="414"/>
      <c r="N4" s="352"/>
      <c r="O4" s="414"/>
      <c r="P4" s="481">
        <f>D4+F4+H4+J4+L4+N4+-R4</f>
        <v>491</v>
      </c>
      <c r="Q4" s="481">
        <f>E4+G4+I4+K4+M4+O4+-S4</f>
        <v>86</v>
      </c>
      <c r="R4" s="126">
        <v>0</v>
      </c>
      <c r="S4" s="126">
        <v>0</v>
      </c>
      <c r="T4"/>
      <c r="U4" s="312"/>
      <c r="V4" s="311" t="s">
        <v>150</v>
      </c>
    </row>
    <row r="5" spans="1:22" ht="14.45" customHeight="1">
      <c r="A5" s="298">
        <v>2</v>
      </c>
      <c r="B5" s="327" t="s">
        <v>187</v>
      </c>
      <c r="C5" s="327" t="s">
        <v>167</v>
      </c>
      <c r="D5" s="343">
        <v>120</v>
      </c>
      <c r="E5" s="344">
        <v>30</v>
      </c>
      <c r="F5" s="480">
        <v>128</v>
      </c>
      <c r="G5" s="412">
        <v>20</v>
      </c>
      <c r="H5" s="379">
        <v>129</v>
      </c>
      <c r="I5" s="414">
        <v>19</v>
      </c>
      <c r="J5" s="352">
        <v>129</v>
      </c>
      <c r="K5" s="414">
        <v>16</v>
      </c>
      <c r="L5" s="352"/>
      <c r="M5" s="414"/>
      <c r="N5" s="352"/>
      <c r="O5" s="414"/>
      <c r="P5" s="481">
        <f>D5+F5+H5+J5+L5+N5+-R5</f>
        <v>506</v>
      </c>
      <c r="Q5" s="481">
        <f>E5+G5+I5+K5+M5+O5+-S5</f>
        <v>85</v>
      </c>
      <c r="R5" s="126">
        <v>0</v>
      </c>
      <c r="S5" s="126">
        <v>0</v>
      </c>
    </row>
    <row r="6" spans="1:22" ht="14.45" customHeight="1">
      <c r="A6" s="287">
        <v>3</v>
      </c>
      <c r="B6" s="327" t="s">
        <v>231</v>
      </c>
      <c r="C6" s="327" t="s">
        <v>167</v>
      </c>
      <c r="D6" s="343">
        <v>0</v>
      </c>
      <c r="E6" s="344">
        <v>0</v>
      </c>
      <c r="F6" s="409">
        <v>161</v>
      </c>
      <c r="G6" s="344">
        <v>30</v>
      </c>
      <c r="H6" s="482">
        <v>164</v>
      </c>
      <c r="I6" s="414">
        <v>26</v>
      </c>
      <c r="J6" s="352">
        <v>160</v>
      </c>
      <c r="K6" s="414">
        <v>26</v>
      </c>
      <c r="L6" s="352"/>
      <c r="M6" s="414"/>
      <c r="N6" s="352"/>
      <c r="O6" s="414"/>
      <c r="P6" s="481">
        <f>D6+F6+H6+J6+L6+N6+-R6</f>
        <v>485</v>
      </c>
      <c r="Q6" s="481">
        <f>E6+G6+I6+K6+M6+O6+-S6</f>
        <v>82</v>
      </c>
      <c r="R6" s="126">
        <v>0</v>
      </c>
      <c r="S6" s="126">
        <v>0</v>
      </c>
    </row>
    <row r="7" spans="1:22" ht="14.45" customHeight="1">
      <c r="A7" s="47">
        <v>4</v>
      </c>
      <c r="B7" s="307" t="s">
        <v>240</v>
      </c>
      <c r="C7" s="327" t="s">
        <v>238</v>
      </c>
      <c r="D7" s="343">
        <v>0</v>
      </c>
      <c r="E7" s="344">
        <v>0</v>
      </c>
      <c r="F7" s="409">
        <v>135</v>
      </c>
      <c r="G7" s="344">
        <v>21</v>
      </c>
      <c r="H7" s="343">
        <v>151</v>
      </c>
      <c r="I7" s="414">
        <v>23</v>
      </c>
      <c r="J7" s="352">
        <v>151</v>
      </c>
      <c r="K7" s="414">
        <v>21</v>
      </c>
      <c r="L7" s="352"/>
      <c r="M7" s="414"/>
      <c r="N7" s="352"/>
      <c r="O7" s="414"/>
      <c r="P7" s="481">
        <f>D7+F7+H7+J7+L7+N7+-R7</f>
        <v>437</v>
      </c>
      <c r="Q7" s="481">
        <f>E7+G7+I7+K7+M7+O7+-S7</f>
        <v>65</v>
      </c>
      <c r="R7" s="126">
        <v>0</v>
      </c>
      <c r="S7" s="126">
        <v>0</v>
      </c>
    </row>
    <row r="8" spans="1:22" ht="14.45" customHeight="1">
      <c r="A8" s="47">
        <v>5</v>
      </c>
      <c r="B8" s="307" t="s">
        <v>239</v>
      </c>
      <c r="C8" s="327" t="s">
        <v>238</v>
      </c>
      <c r="D8" s="348">
        <v>0</v>
      </c>
      <c r="E8" s="344">
        <v>0</v>
      </c>
      <c r="F8" s="409">
        <v>141</v>
      </c>
      <c r="G8" s="344">
        <v>23</v>
      </c>
      <c r="H8" s="352">
        <v>143</v>
      </c>
      <c r="I8" s="414">
        <v>21</v>
      </c>
      <c r="J8" s="379">
        <v>148</v>
      </c>
      <c r="K8" s="414">
        <v>18</v>
      </c>
      <c r="L8" s="352"/>
      <c r="M8" s="414"/>
      <c r="N8" s="352"/>
      <c r="O8" s="414"/>
      <c r="P8" s="481">
        <f>D8+F8+H8+J8+L8+N8+-R8</f>
        <v>432</v>
      </c>
      <c r="Q8" s="481">
        <f>E8+G8+I8+K8+M8+O8+-S8</f>
        <v>62</v>
      </c>
      <c r="R8" s="126">
        <v>0</v>
      </c>
      <c r="S8" s="126">
        <v>0</v>
      </c>
    </row>
    <row r="9" spans="1:22" ht="14.45" customHeight="1">
      <c r="A9" s="47">
        <v>6</v>
      </c>
      <c r="B9" s="307" t="s">
        <v>241</v>
      </c>
      <c r="C9" s="327" t="s">
        <v>238</v>
      </c>
      <c r="D9" s="348">
        <v>0</v>
      </c>
      <c r="E9" s="344">
        <v>0</v>
      </c>
      <c r="F9" s="409">
        <v>102</v>
      </c>
      <c r="G9" s="344">
        <v>19</v>
      </c>
      <c r="H9" s="352">
        <v>128</v>
      </c>
      <c r="I9" s="352">
        <v>18</v>
      </c>
      <c r="J9" s="352">
        <v>138</v>
      </c>
      <c r="K9" s="414">
        <v>17</v>
      </c>
      <c r="L9" s="352"/>
      <c r="M9" s="352"/>
      <c r="N9" s="352"/>
      <c r="O9" s="414"/>
      <c r="P9" s="481">
        <f>D9+F9+H9+J9+L9+N9+-R9</f>
        <v>368</v>
      </c>
      <c r="Q9" s="481">
        <f>E9+G9+I9+K9+M9+O9+-S9</f>
        <v>54</v>
      </c>
      <c r="R9" s="126">
        <v>0</v>
      </c>
      <c r="S9" s="126">
        <v>0</v>
      </c>
    </row>
    <row r="10" spans="1:22" ht="14.45" customHeight="1">
      <c r="A10" s="47">
        <v>7</v>
      </c>
      <c r="B10" s="327" t="s">
        <v>252</v>
      </c>
      <c r="C10" s="327" t="s">
        <v>238</v>
      </c>
      <c r="D10" s="348">
        <v>0</v>
      </c>
      <c r="E10" s="344">
        <v>0</v>
      </c>
      <c r="F10" s="409">
        <v>0</v>
      </c>
      <c r="G10" s="344">
        <v>0</v>
      </c>
      <c r="H10" s="483">
        <v>129</v>
      </c>
      <c r="I10" s="414">
        <v>20</v>
      </c>
      <c r="J10" s="414">
        <v>105</v>
      </c>
      <c r="K10" s="414">
        <v>13</v>
      </c>
      <c r="L10" s="414"/>
      <c r="M10" s="414"/>
      <c r="N10" s="414"/>
      <c r="O10" s="414"/>
      <c r="P10" s="481">
        <f>D10+F10+H10+J10+L10+N10+-R10</f>
        <v>234</v>
      </c>
      <c r="Q10" s="481">
        <f>E10+G10+I10+K10+M10+O10+-S10</f>
        <v>33</v>
      </c>
      <c r="R10" s="126">
        <v>0</v>
      </c>
      <c r="S10" s="126">
        <v>0</v>
      </c>
    </row>
    <row r="11" spans="1:22" ht="14.45" customHeight="1">
      <c r="A11" s="47">
        <v>8</v>
      </c>
      <c r="B11" s="305" t="s">
        <v>251</v>
      </c>
      <c r="C11" s="299" t="s">
        <v>238</v>
      </c>
      <c r="D11" s="470">
        <v>0</v>
      </c>
      <c r="E11" s="344">
        <v>0</v>
      </c>
      <c r="F11" s="348">
        <v>0</v>
      </c>
      <c r="G11" s="344">
        <v>0</v>
      </c>
      <c r="H11" s="348">
        <v>78</v>
      </c>
      <c r="I11" s="414">
        <v>17</v>
      </c>
      <c r="J11" s="352">
        <v>68</v>
      </c>
      <c r="K11" s="414">
        <v>12</v>
      </c>
      <c r="L11" s="414"/>
      <c r="M11" s="414"/>
      <c r="N11" s="352"/>
      <c r="O11" s="414"/>
      <c r="P11" s="481">
        <f>D11+F11+H11+J11+L11+N11+-R11</f>
        <v>146</v>
      </c>
      <c r="Q11" s="481">
        <f>E11+G11+I11+K11+M11+O11+-S11</f>
        <v>29</v>
      </c>
      <c r="R11" s="126">
        <v>0</v>
      </c>
      <c r="S11" s="126">
        <v>0</v>
      </c>
    </row>
    <row r="12" spans="1:22" ht="14.45" customHeight="1">
      <c r="A12" s="47">
        <v>9</v>
      </c>
      <c r="B12" s="307" t="s">
        <v>243</v>
      </c>
      <c r="C12" s="327" t="s">
        <v>238</v>
      </c>
      <c r="D12" s="470">
        <v>0</v>
      </c>
      <c r="E12" s="414">
        <v>0</v>
      </c>
      <c r="F12" s="409">
        <v>0</v>
      </c>
      <c r="G12" s="344">
        <v>0</v>
      </c>
      <c r="H12" s="352">
        <v>0</v>
      </c>
      <c r="I12" s="352">
        <v>0</v>
      </c>
      <c r="J12" s="352">
        <v>158</v>
      </c>
      <c r="K12" s="414">
        <v>23</v>
      </c>
      <c r="L12" s="352"/>
      <c r="M12" s="414"/>
      <c r="N12" s="352"/>
      <c r="O12" s="414"/>
      <c r="P12" s="481">
        <f>D12+F12+H12+J12+L12+N12+-R12</f>
        <v>158</v>
      </c>
      <c r="Q12" s="481">
        <f>E12+G12+I12+K12+M12+O12+-S12</f>
        <v>23</v>
      </c>
      <c r="R12" s="126">
        <v>0</v>
      </c>
      <c r="S12" s="126">
        <v>0</v>
      </c>
    </row>
    <row r="13" spans="1:22" ht="14.45" customHeight="1">
      <c r="A13" s="47">
        <v>10</v>
      </c>
      <c r="B13" s="305" t="s">
        <v>261</v>
      </c>
      <c r="C13" s="299" t="s">
        <v>238</v>
      </c>
      <c r="D13" s="470">
        <v>0</v>
      </c>
      <c r="E13" s="414">
        <v>0</v>
      </c>
      <c r="F13" s="343">
        <v>0</v>
      </c>
      <c r="G13" s="344">
        <v>0</v>
      </c>
      <c r="H13" s="352">
        <v>0</v>
      </c>
      <c r="I13" s="414">
        <v>0</v>
      </c>
      <c r="J13" s="352">
        <v>150</v>
      </c>
      <c r="K13" s="414">
        <v>20</v>
      </c>
      <c r="L13" s="352"/>
      <c r="M13" s="414"/>
      <c r="N13" s="352"/>
      <c r="O13" s="414"/>
      <c r="P13" s="481">
        <f>D13+F13+H13+J13+L13+N13+-R13</f>
        <v>150</v>
      </c>
      <c r="Q13" s="481">
        <f>E13+G13+I13+K13+M13+O13+-S13</f>
        <v>20</v>
      </c>
      <c r="R13" s="126">
        <v>0</v>
      </c>
      <c r="S13" s="126">
        <v>0</v>
      </c>
    </row>
    <row r="14" spans="1:22" ht="14.45" customHeight="1">
      <c r="A14" s="47">
        <v>11</v>
      </c>
      <c r="B14" s="305" t="s">
        <v>267</v>
      </c>
      <c r="C14" s="299" t="s">
        <v>265</v>
      </c>
      <c r="D14" s="350">
        <v>0</v>
      </c>
      <c r="E14" s="352">
        <v>0</v>
      </c>
      <c r="F14" s="352">
        <v>0</v>
      </c>
      <c r="G14" s="484">
        <v>0</v>
      </c>
      <c r="H14" s="352">
        <v>0</v>
      </c>
      <c r="I14" s="352">
        <v>0</v>
      </c>
      <c r="J14" s="379">
        <v>148</v>
      </c>
      <c r="K14" s="352">
        <v>19</v>
      </c>
      <c r="L14" s="352"/>
      <c r="M14" s="352"/>
      <c r="N14" s="352"/>
      <c r="O14" s="414"/>
      <c r="P14" s="481">
        <f>D14+F14+H14+J14+L14+N14+-R14</f>
        <v>148</v>
      </c>
      <c r="Q14" s="481">
        <f>E14+G14+I14+K14+M14+O14+-S14</f>
        <v>19</v>
      </c>
      <c r="R14" s="126">
        <v>0</v>
      </c>
      <c r="S14" s="126">
        <v>0</v>
      </c>
    </row>
    <row r="15" spans="1:22" ht="14.45" customHeight="1">
      <c r="A15" s="47">
        <v>12</v>
      </c>
      <c r="B15" s="305" t="s">
        <v>262</v>
      </c>
      <c r="C15" s="299" t="s">
        <v>167</v>
      </c>
      <c r="D15" s="350">
        <v>0</v>
      </c>
      <c r="E15" s="352">
        <v>0</v>
      </c>
      <c r="F15" s="352">
        <v>0</v>
      </c>
      <c r="G15" s="484">
        <v>0</v>
      </c>
      <c r="H15" s="352">
        <v>0</v>
      </c>
      <c r="I15" s="352">
        <v>0</v>
      </c>
      <c r="J15" s="352">
        <v>125</v>
      </c>
      <c r="K15" s="352">
        <v>15</v>
      </c>
      <c r="L15" s="352"/>
      <c r="M15" s="352"/>
      <c r="N15" s="352"/>
      <c r="O15" s="414"/>
      <c r="P15" s="481">
        <f>SUM(F15,D15,H15,J15,L15,N15)</f>
        <v>125</v>
      </c>
      <c r="Q15" s="481">
        <f>SUM(E15,G15,I15,K15,M15,O15)</f>
        <v>15</v>
      </c>
      <c r="R15" s="126">
        <v>0</v>
      </c>
      <c r="S15" s="126">
        <v>0</v>
      </c>
    </row>
    <row r="16" spans="1:22" ht="14.45" customHeight="1">
      <c r="A16" s="47">
        <v>13</v>
      </c>
      <c r="B16" s="299" t="s">
        <v>266</v>
      </c>
      <c r="C16" s="299" t="s">
        <v>265</v>
      </c>
      <c r="D16" s="352">
        <v>0</v>
      </c>
      <c r="E16" s="352">
        <v>0</v>
      </c>
      <c r="F16" s="352">
        <v>0</v>
      </c>
      <c r="G16" s="484">
        <v>0</v>
      </c>
      <c r="H16" s="352">
        <v>0</v>
      </c>
      <c r="I16" s="352">
        <v>0</v>
      </c>
      <c r="J16" s="352">
        <v>117</v>
      </c>
      <c r="K16" s="352">
        <v>14</v>
      </c>
      <c r="L16" s="352"/>
      <c r="M16" s="352"/>
      <c r="N16" s="352"/>
      <c r="O16" s="414"/>
      <c r="P16" s="481">
        <f>D16+F16+H16+J16+L16+N16+-R16</f>
        <v>117</v>
      </c>
      <c r="Q16" s="481">
        <f>E16+G16+I16+K16+M16+O16+-S16</f>
        <v>14</v>
      </c>
      <c r="R16" s="126">
        <v>0</v>
      </c>
      <c r="S16" s="126">
        <v>0</v>
      </c>
    </row>
    <row r="17" spans="1:28" ht="14.45" customHeight="1">
      <c r="A17" s="47"/>
      <c r="B17" s="305"/>
      <c r="C17" s="299"/>
      <c r="D17" s="350"/>
      <c r="E17" s="352"/>
      <c r="F17" s="352"/>
      <c r="G17" s="484"/>
      <c r="H17" s="352"/>
      <c r="I17" s="352"/>
      <c r="J17" s="352"/>
      <c r="K17" s="352"/>
      <c r="L17" s="352"/>
      <c r="M17" s="352"/>
      <c r="N17" s="352"/>
      <c r="O17" s="414"/>
      <c r="P17" s="481"/>
      <c r="Q17" s="481"/>
      <c r="R17" s="126"/>
      <c r="S17" s="126"/>
    </row>
    <row r="18" spans="1:28" ht="14.45" customHeight="1">
      <c r="A18" s="47"/>
      <c r="B18" s="299"/>
      <c r="C18" s="299"/>
      <c r="D18" s="352"/>
      <c r="E18" s="352"/>
      <c r="F18" s="352"/>
      <c r="G18" s="484"/>
      <c r="H18" s="352"/>
      <c r="I18" s="352"/>
      <c r="J18" s="352"/>
      <c r="K18" s="352"/>
      <c r="L18" s="352"/>
      <c r="M18" s="352"/>
      <c r="N18" s="352"/>
      <c r="O18" s="414"/>
      <c r="P18" s="481"/>
      <c r="Q18" s="481"/>
      <c r="R18" s="126"/>
      <c r="S18" s="126"/>
    </row>
    <row r="19" spans="1:28" ht="14.45" customHeight="1">
      <c r="A19" s="57" t="s">
        <v>80</v>
      </c>
      <c r="B19" s="24" t="s">
        <v>163</v>
      </c>
      <c r="C19" s="25" t="s">
        <v>42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U19" s="255"/>
      <c r="V19" s="256"/>
      <c r="W19" s="257"/>
      <c r="X19" s="258"/>
      <c r="Y19" s="258"/>
      <c r="Z19" s="258"/>
      <c r="AA19" s="259"/>
      <c r="AB19" s="259"/>
    </row>
    <row r="20" spans="1:28" ht="14.45" customHeight="1">
      <c r="A20" s="297">
        <v>1</v>
      </c>
      <c r="B20" s="307" t="s">
        <v>199</v>
      </c>
      <c r="C20" s="327" t="s">
        <v>95</v>
      </c>
      <c r="D20" s="348">
        <v>184</v>
      </c>
      <c r="E20" s="310">
        <v>30</v>
      </c>
      <c r="F20" s="293">
        <v>184</v>
      </c>
      <c r="G20" s="66">
        <v>23</v>
      </c>
      <c r="H20" s="293">
        <v>186</v>
      </c>
      <c r="I20" s="66">
        <v>30</v>
      </c>
      <c r="J20" s="66">
        <v>183</v>
      </c>
      <c r="K20" s="66">
        <v>30</v>
      </c>
      <c r="L20" s="66"/>
      <c r="M20" s="66"/>
      <c r="N20" s="66"/>
      <c r="O20" s="66"/>
      <c r="P20" s="35">
        <f>D20+F20+H20+J20+L20+N20+-R20</f>
        <v>737</v>
      </c>
      <c r="Q20" s="35">
        <f>E20+G20+I20+K20+M20+O20+-S20</f>
        <v>113</v>
      </c>
      <c r="R20" s="44">
        <v>0</v>
      </c>
      <c r="S20" s="44">
        <v>0</v>
      </c>
      <c r="U20" s="260"/>
      <c r="V20" s="256"/>
      <c r="W20" s="257"/>
      <c r="X20" s="261"/>
      <c r="Y20" s="261"/>
      <c r="Z20" s="261"/>
      <c r="AA20" s="261"/>
      <c r="AB20" s="262"/>
    </row>
    <row r="21" spans="1:28" ht="14.45" customHeight="1">
      <c r="A21" s="298">
        <v>2</v>
      </c>
      <c r="B21" s="307" t="s">
        <v>196</v>
      </c>
      <c r="C21" s="327" t="s">
        <v>168</v>
      </c>
      <c r="D21" s="378">
        <v>178</v>
      </c>
      <c r="E21" s="310">
        <v>26</v>
      </c>
      <c r="F21" s="293">
        <v>189</v>
      </c>
      <c r="G21" s="66">
        <v>30</v>
      </c>
      <c r="H21" s="293">
        <v>184</v>
      </c>
      <c r="I21" s="66">
        <v>26</v>
      </c>
      <c r="J21" s="267">
        <v>181</v>
      </c>
      <c r="K21" s="66">
        <v>26</v>
      </c>
      <c r="L21" s="267"/>
      <c r="M21" s="66"/>
      <c r="N21" s="267"/>
      <c r="O21" s="66"/>
      <c r="P21" s="35">
        <f>D21+F21+H21+J21+L21+N21+-R21</f>
        <v>732</v>
      </c>
      <c r="Q21" s="35">
        <f>E21+G21+I21+K21+M21+O21+-S21</f>
        <v>108</v>
      </c>
      <c r="R21" s="44">
        <v>0</v>
      </c>
      <c r="S21" s="44">
        <v>0</v>
      </c>
      <c r="U21" s="260"/>
      <c r="V21" s="256"/>
      <c r="W21" s="257"/>
      <c r="X21" s="261"/>
      <c r="Y21" s="261"/>
      <c r="Z21" s="261"/>
      <c r="AA21" s="261"/>
      <c r="AB21" s="262"/>
    </row>
    <row r="22" spans="1:28" ht="14.45" customHeight="1">
      <c r="A22" s="287">
        <v>3</v>
      </c>
      <c r="B22" s="307" t="s">
        <v>197</v>
      </c>
      <c r="C22" s="327" t="s">
        <v>168</v>
      </c>
      <c r="D22" s="378">
        <v>178</v>
      </c>
      <c r="E22" s="310">
        <v>23</v>
      </c>
      <c r="F22" s="293">
        <v>173</v>
      </c>
      <c r="G22" s="66">
        <v>20</v>
      </c>
      <c r="H22" s="266">
        <v>179</v>
      </c>
      <c r="I22" s="66">
        <v>21</v>
      </c>
      <c r="J22" s="267">
        <v>180</v>
      </c>
      <c r="K22" s="66">
        <v>23</v>
      </c>
      <c r="L22" s="267"/>
      <c r="M22" s="66"/>
      <c r="N22" s="267"/>
      <c r="O22" s="66"/>
      <c r="P22" s="35">
        <f>D22+F22+H22+J22+L22+N22+-R22</f>
        <v>710</v>
      </c>
      <c r="Q22" s="35">
        <f>E22+G22+I22+K22+M22+O22+-S22</f>
        <v>87</v>
      </c>
      <c r="R22" s="44">
        <v>0</v>
      </c>
      <c r="S22" s="44">
        <v>0</v>
      </c>
      <c r="U22" s="260"/>
      <c r="V22" s="256"/>
      <c r="W22" s="257"/>
      <c r="X22" s="263"/>
      <c r="Y22" s="263"/>
      <c r="Z22" s="263"/>
      <c r="AA22" s="261"/>
      <c r="AB22" s="262"/>
    </row>
    <row r="23" spans="1:28" ht="14.45" customHeight="1">
      <c r="A23" s="47">
        <v>4</v>
      </c>
      <c r="B23" s="307" t="s">
        <v>185</v>
      </c>
      <c r="C23" s="327" t="s">
        <v>165</v>
      </c>
      <c r="D23" s="348">
        <v>170</v>
      </c>
      <c r="E23" s="310">
        <v>19</v>
      </c>
      <c r="F23" s="266">
        <v>168</v>
      </c>
      <c r="G23" s="66">
        <v>19</v>
      </c>
      <c r="H23" s="266">
        <v>171</v>
      </c>
      <c r="I23" s="66">
        <v>19</v>
      </c>
      <c r="J23" s="66">
        <v>173</v>
      </c>
      <c r="K23" s="66">
        <v>20</v>
      </c>
      <c r="L23" s="66"/>
      <c r="M23" s="66"/>
      <c r="N23" s="66"/>
      <c r="O23" s="66"/>
      <c r="P23" s="35">
        <f>D23+F23+H23+J23+L23+N23+-R23</f>
        <v>682</v>
      </c>
      <c r="Q23" s="35">
        <f>E23+G23+I23+K23+M23+O23+-S23</f>
        <v>77</v>
      </c>
      <c r="R23" s="44">
        <v>0</v>
      </c>
      <c r="S23" s="44">
        <v>0</v>
      </c>
      <c r="U23" s="260"/>
      <c r="V23" s="256"/>
      <c r="W23" s="257"/>
      <c r="X23" s="263"/>
      <c r="Y23" s="263"/>
      <c r="Z23" s="263"/>
      <c r="AA23" s="261"/>
      <c r="AB23" s="262"/>
    </row>
    <row r="24" spans="1:28" ht="14.45" customHeight="1">
      <c r="A24" s="47">
        <v>5</v>
      </c>
      <c r="B24" s="307" t="s">
        <v>184</v>
      </c>
      <c r="C24" s="327" t="s">
        <v>165</v>
      </c>
      <c r="D24" s="348">
        <v>160</v>
      </c>
      <c r="E24" s="310">
        <v>17</v>
      </c>
      <c r="F24" s="407">
        <v>161</v>
      </c>
      <c r="G24" s="66">
        <v>17</v>
      </c>
      <c r="H24" s="266">
        <v>168</v>
      </c>
      <c r="I24" s="66">
        <v>17</v>
      </c>
      <c r="J24" s="66">
        <v>161</v>
      </c>
      <c r="K24" s="66">
        <v>17</v>
      </c>
      <c r="L24" s="66"/>
      <c r="M24" s="66"/>
      <c r="N24" s="66"/>
      <c r="O24" s="66"/>
      <c r="P24" s="35">
        <f>D24+F24+H24+J24+L24+N24+-R24</f>
        <v>650</v>
      </c>
      <c r="Q24" s="35">
        <f>E24+G24+I24+K24+M24+O24+-S24</f>
        <v>68</v>
      </c>
      <c r="R24" s="44">
        <v>0</v>
      </c>
      <c r="S24" s="44">
        <v>0</v>
      </c>
    </row>
    <row r="25" spans="1:28" ht="14.45" customHeight="1">
      <c r="A25" s="47">
        <v>6</v>
      </c>
      <c r="B25" s="307" t="s">
        <v>183</v>
      </c>
      <c r="C25" s="327" t="s">
        <v>165</v>
      </c>
      <c r="D25" s="348">
        <v>176</v>
      </c>
      <c r="E25" s="310">
        <v>20</v>
      </c>
      <c r="F25" s="266">
        <v>187</v>
      </c>
      <c r="G25" s="66">
        <v>26</v>
      </c>
      <c r="H25" s="266">
        <v>0</v>
      </c>
      <c r="I25" s="66">
        <v>0</v>
      </c>
      <c r="J25" s="66">
        <v>179</v>
      </c>
      <c r="K25" s="66">
        <v>21</v>
      </c>
      <c r="L25" s="66"/>
      <c r="M25" s="66"/>
      <c r="N25" s="66"/>
      <c r="O25" s="66"/>
      <c r="P25" s="35">
        <f>D25+F25+H25+J25+L25+N25+-R25</f>
        <v>542</v>
      </c>
      <c r="Q25" s="35">
        <f>E25+G25+I25+K25+M25+O25+-S25</f>
        <v>67</v>
      </c>
      <c r="R25" s="44">
        <v>0</v>
      </c>
      <c r="S25" s="44">
        <v>0</v>
      </c>
    </row>
    <row r="26" spans="1:28" ht="14.45" customHeight="1">
      <c r="A26" s="47">
        <v>7</v>
      </c>
      <c r="B26" s="307" t="s">
        <v>201</v>
      </c>
      <c r="C26" s="327" t="s">
        <v>168</v>
      </c>
      <c r="D26" s="348">
        <v>148</v>
      </c>
      <c r="E26" s="310">
        <v>16</v>
      </c>
      <c r="F26" s="266">
        <v>142</v>
      </c>
      <c r="G26" s="66">
        <v>14</v>
      </c>
      <c r="H26" s="266">
        <v>159</v>
      </c>
      <c r="I26" s="66">
        <v>16</v>
      </c>
      <c r="J26" s="267">
        <v>164</v>
      </c>
      <c r="K26" s="66">
        <v>18</v>
      </c>
      <c r="L26" s="267"/>
      <c r="M26" s="66"/>
      <c r="N26" s="267"/>
      <c r="O26" s="66"/>
      <c r="P26" s="35">
        <f>D26+F26+H26+J26+L26+N26+-R26</f>
        <v>613</v>
      </c>
      <c r="Q26" s="35">
        <f>E26+G27+I26+K26+M26+O26+-S26</f>
        <v>71</v>
      </c>
      <c r="R26" s="44">
        <v>0</v>
      </c>
      <c r="S26" s="44">
        <v>0</v>
      </c>
    </row>
    <row r="27" spans="1:28" ht="14.45" customHeight="1">
      <c r="A27" s="47">
        <v>8</v>
      </c>
      <c r="B27" s="307" t="s">
        <v>202</v>
      </c>
      <c r="C27" s="327" t="s">
        <v>95</v>
      </c>
      <c r="D27" s="348">
        <v>177</v>
      </c>
      <c r="E27" s="310">
        <v>21</v>
      </c>
      <c r="F27" s="266">
        <v>179</v>
      </c>
      <c r="G27" s="66">
        <v>21</v>
      </c>
      <c r="H27" s="266">
        <v>182</v>
      </c>
      <c r="I27" s="66">
        <v>23</v>
      </c>
      <c r="J27" s="267">
        <v>0</v>
      </c>
      <c r="K27" s="66">
        <v>0</v>
      </c>
      <c r="L27" s="267"/>
      <c r="M27" s="66"/>
      <c r="N27" s="267"/>
      <c r="O27" s="66"/>
      <c r="P27" s="35">
        <f>D27+F27+H27+J27+L27+N27+-R27</f>
        <v>538</v>
      </c>
      <c r="Q27" s="35">
        <f>E27+G27+I27+K27+M27+O27+-S27</f>
        <v>65</v>
      </c>
      <c r="R27" s="44">
        <v>0</v>
      </c>
      <c r="S27" s="44">
        <v>0</v>
      </c>
    </row>
    <row r="28" spans="1:28" ht="14.45" customHeight="1">
      <c r="A28" s="47">
        <v>9</v>
      </c>
      <c r="B28" s="307" t="s">
        <v>203</v>
      </c>
      <c r="C28" s="327" t="s">
        <v>95</v>
      </c>
      <c r="D28" s="348">
        <v>133</v>
      </c>
      <c r="E28" s="310">
        <v>15</v>
      </c>
      <c r="F28" s="266">
        <v>154</v>
      </c>
      <c r="G28" s="66">
        <v>16</v>
      </c>
      <c r="H28" s="266">
        <v>134</v>
      </c>
      <c r="I28" s="66">
        <v>15</v>
      </c>
      <c r="J28" s="267">
        <v>146</v>
      </c>
      <c r="K28" s="66">
        <v>16</v>
      </c>
      <c r="L28" s="267"/>
      <c r="M28" s="66"/>
      <c r="N28" s="267"/>
      <c r="O28" s="66"/>
      <c r="P28" s="35">
        <f>D28+F28+H28+J28+L28+N28+-R28</f>
        <v>567</v>
      </c>
      <c r="Q28" s="35">
        <f>E28+G28+I28+K28+M28+O28+-S28</f>
        <v>62</v>
      </c>
      <c r="R28" s="44">
        <v>0</v>
      </c>
      <c r="S28" s="44">
        <v>0</v>
      </c>
    </row>
    <row r="29" spans="1:28" ht="14.45" customHeight="1">
      <c r="A29" s="47">
        <v>10</v>
      </c>
      <c r="B29" s="327" t="s">
        <v>200</v>
      </c>
      <c r="C29" s="327" t="s">
        <v>95</v>
      </c>
      <c r="D29" s="348">
        <v>103</v>
      </c>
      <c r="E29" s="310">
        <v>14</v>
      </c>
      <c r="F29" s="362">
        <v>148</v>
      </c>
      <c r="G29" s="409">
        <v>15</v>
      </c>
      <c r="H29" s="266">
        <v>133</v>
      </c>
      <c r="I29" s="66">
        <v>14</v>
      </c>
      <c r="J29" s="267">
        <v>108</v>
      </c>
      <c r="K29" s="66">
        <v>15</v>
      </c>
      <c r="L29" s="267"/>
      <c r="M29" s="66"/>
      <c r="N29" s="267"/>
      <c r="O29" s="66"/>
      <c r="P29" s="35">
        <f>D29+F29+H29+J29+L29+N29+-R29</f>
        <v>492</v>
      </c>
      <c r="Q29" s="35">
        <f>E29+G29+I29+K29+M29+O29+-S29</f>
        <v>58</v>
      </c>
      <c r="R29" s="44">
        <v>0</v>
      </c>
      <c r="S29" s="44">
        <v>0</v>
      </c>
    </row>
    <row r="30" spans="1:28" ht="14.45" customHeight="1">
      <c r="A30" s="47">
        <v>11</v>
      </c>
      <c r="B30" s="327" t="s">
        <v>227</v>
      </c>
      <c r="C30" s="327" t="s">
        <v>168</v>
      </c>
      <c r="D30" s="348">
        <v>0</v>
      </c>
      <c r="E30" s="310">
        <v>0</v>
      </c>
      <c r="F30" s="379">
        <v>161</v>
      </c>
      <c r="G30" s="409">
        <v>18</v>
      </c>
      <c r="H30" s="266">
        <v>170</v>
      </c>
      <c r="I30" s="66">
        <v>18</v>
      </c>
      <c r="J30" s="267">
        <v>172</v>
      </c>
      <c r="K30" s="66">
        <v>19</v>
      </c>
      <c r="L30" s="267"/>
      <c r="M30" s="66"/>
      <c r="N30" s="267"/>
      <c r="O30" s="66"/>
      <c r="P30" s="35">
        <f>D30+F30+H30+J30+L30+N30+-R30</f>
        <v>503</v>
      </c>
      <c r="Q30" s="35">
        <f>E30+G30+I30+K30+M30+O30+-S30</f>
        <v>55</v>
      </c>
      <c r="R30" s="44">
        <v>0</v>
      </c>
      <c r="S30" s="44">
        <v>0</v>
      </c>
    </row>
    <row r="31" spans="1:28" ht="14.45" customHeight="1">
      <c r="A31" s="47">
        <v>12</v>
      </c>
      <c r="B31" s="307" t="s">
        <v>188</v>
      </c>
      <c r="C31" s="327" t="s">
        <v>149</v>
      </c>
      <c r="D31" s="348">
        <v>164</v>
      </c>
      <c r="E31" s="310">
        <v>18</v>
      </c>
      <c r="F31" s="266">
        <v>0</v>
      </c>
      <c r="G31" s="66">
        <v>0</v>
      </c>
      <c r="H31" s="266">
        <v>177</v>
      </c>
      <c r="I31" s="66">
        <v>20</v>
      </c>
      <c r="J31" s="66">
        <v>0</v>
      </c>
      <c r="K31" s="66">
        <v>0</v>
      </c>
      <c r="L31" s="66"/>
      <c r="M31" s="66"/>
      <c r="N31" s="66"/>
      <c r="O31" s="66"/>
      <c r="P31" s="35">
        <f>D31+F31+H31+J31+L31+N31+-R31</f>
        <v>341</v>
      </c>
      <c r="Q31" s="35">
        <f>E31+G31+I31+K31+M31+O31+-S31</f>
        <v>38</v>
      </c>
      <c r="R31" s="44">
        <v>0</v>
      </c>
      <c r="S31" s="44">
        <v>0</v>
      </c>
    </row>
    <row r="32" spans="1:28" ht="14.45" customHeight="1">
      <c r="A32" s="47"/>
      <c r="B32" s="307"/>
      <c r="C32" s="327"/>
      <c r="D32" s="348"/>
      <c r="E32" s="310"/>
      <c r="F32" s="266"/>
      <c r="G32" s="66"/>
      <c r="H32" s="266"/>
      <c r="I32" s="66"/>
      <c r="J32" s="66"/>
      <c r="K32" s="66"/>
      <c r="L32" s="66"/>
      <c r="M32" s="66"/>
      <c r="N32" s="66"/>
      <c r="O32" s="66"/>
      <c r="P32" s="35"/>
      <c r="Q32" s="35"/>
      <c r="R32" s="44"/>
      <c r="S32" s="44"/>
    </row>
    <row r="33" spans="1:31" ht="14.45" customHeight="1">
      <c r="A33" s="57" t="s">
        <v>80</v>
      </c>
      <c r="B33" s="27" t="s">
        <v>224</v>
      </c>
      <c r="C33" s="25" t="s">
        <v>42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U33" s="237"/>
      <c r="V33" s="238"/>
      <c r="W33" s="239"/>
      <c r="X33" s="240"/>
      <c r="Y33" s="241"/>
      <c r="Z33" s="242"/>
      <c r="AA33" s="242"/>
      <c r="AB33" s="242"/>
      <c r="AC33" s="243"/>
      <c r="AD33" s="244"/>
      <c r="AE33" s="245"/>
    </row>
    <row r="34" spans="1:31" ht="14.45" customHeight="1">
      <c r="A34" s="297">
        <v>1</v>
      </c>
      <c r="B34" s="307" t="s">
        <v>195</v>
      </c>
      <c r="C34" s="327" t="s">
        <v>145</v>
      </c>
      <c r="D34" s="360">
        <v>177</v>
      </c>
      <c r="E34" s="310">
        <v>30</v>
      </c>
      <c r="F34" s="266">
        <v>182</v>
      </c>
      <c r="G34" s="66">
        <v>30</v>
      </c>
      <c r="H34" s="266">
        <v>175</v>
      </c>
      <c r="I34" s="66">
        <v>30</v>
      </c>
      <c r="J34" s="266">
        <v>178</v>
      </c>
      <c r="K34" s="66">
        <v>30</v>
      </c>
      <c r="L34" s="266"/>
      <c r="M34" s="66"/>
      <c r="N34" s="266"/>
      <c r="O34" s="66"/>
      <c r="P34" s="35">
        <f>D34+F34+H34+J34+L34+N34+-R34</f>
        <v>712</v>
      </c>
      <c r="Q34" s="35">
        <f>E34+G34+I34+K34+M34+O34+-S34</f>
        <v>120</v>
      </c>
      <c r="R34" s="44">
        <v>0</v>
      </c>
      <c r="S34" s="44">
        <v>0</v>
      </c>
      <c r="U34" s="237"/>
      <c r="V34" s="246"/>
      <c r="W34" s="247"/>
      <c r="X34" s="248"/>
      <c r="Y34" s="249"/>
      <c r="Z34" s="250"/>
      <c r="AA34" s="250"/>
      <c r="AB34" s="250"/>
      <c r="AC34" s="251"/>
      <c r="AD34" s="252"/>
      <c r="AE34" s="245"/>
    </row>
    <row r="35" spans="1:31" ht="14.45" customHeight="1">
      <c r="A35" s="298">
        <v>2</v>
      </c>
      <c r="B35" s="307" t="s">
        <v>193</v>
      </c>
      <c r="C35" s="327" t="s">
        <v>145</v>
      </c>
      <c r="D35" s="360">
        <v>170</v>
      </c>
      <c r="E35" s="310">
        <v>23</v>
      </c>
      <c r="F35" s="291">
        <v>170</v>
      </c>
      <c r="G35" s="66">
        <v>23</v>
      </c>
      <c r="H35" s="291">
        <v>167</v>
      </c>
      <c r="I35" s="66">
        <v>26</v>
      </c>
      <c r="J35" s="266">
        <v>168</v>
      </c>
      <c r="K35" s="66">
        <v>26</v>
      </c>
      <c r="L35" s="266"/>
      <c r="M35" s="66"/>
      <c r="N35" s="266"/>
      <c r="O35" s="66"/>
      <c r="P35" s="35">
        <f>D35+F35+H35+J35+L35+N35+-R35</f>
        <v>675</v>
      </c>
      <c r="Q35" s="35">
        <f>E35+G35+I35+K35+M35+O35+-S35</f>
        <v>98</v>
      </c>
      <c r="R35" s="44">
        <v>0</v>
      </c>
      <c r="S35" s="44">
        <v>0</v>
      </c>
      <c r="U35" s="237"/>
      <c r="V35" s="246"/>
      <c r="W35" s="247"/>
      <c r="X35" s="248"/>
      <c r="Y35" s="249"/>
      <c r="Z35" s="251"/>
      <c r="AA35" s="251"/>
      <c r="AB35" s="251"/>
      <c r="AC35" s="251"/>
      <c r="AD35" s="252"/>
      <c r="AE35" s="245"/>
    </row>
    <row r="36" spans="1:31" ht="14.45" customHeight="1">
      <c r="A36" s="287">
        <v>3</v>
      </c>
      <c r="B36" s="307" t="s">
        <v>191</v>
      </c>
      <c r="C36" s="327" t="s">
        <v>192</v>
      </c>
      <c r="D36" s="363">
        <v>157</v>
      </c>
      <c r="E36" s="310">
        <v>20</v>
      </c>
      <c r="F36" s="291">
        <v>171</v>
      </c>
      <c r="G36" s="66">
        <v>26</v>
      </c>
      <c r="H36" s="453">
        <v>159</v>
      </c>
      <c r="I36" s="66">
        <v>20</v>
      </c>
      <c r="J36" s="266">
        <v>163</v>
      </c>
      <c r="K36" s="66">
        <v>20</v>
      </c>
      <c r="L36" s="266"/>
      <c r="M36" s="66"/>
      <c r="N36" s="266"/>
      <c r="O36" s="66"/>
      <c r="P36" s="35">
        <f>D36+F36+H36+J36+L36+N36+-R36</f>
        <v>650</v>
      </c>
      <c r="Q36" s="35">
        <f>E36+G36+I36+K36+M36+O36+-S36</f>
        <v>86</v>
      </c>
      <c r="R36" s="44">
        <v>0</v>
      </c>
      <c r="S36" s="44">
        <v>0</v>
      </c>
      <c r="U36" s="237"/>
      <c r="V36" s="246"/>
      <c r="W36" s="247"/>
      <c r="X36" s="248"/>
      <c r="Y36" s="249"/>
      <c r="Z36" s="251"/>
      <c r="AA36" s="251"/>
      <c r="AB36" s="251"/>
      <c r="AC36" s="251"/>
      <c r="AD36" s="252"/>
      <c r="AE36" s="245"/>
    </row>
    <row r="37" spans="1:31" ht="14.45" customHeight="1">
      <c r="A37" s="47">
        <v>4</v>
      </c>
      <c r="B37" s="307" t="s">
        <v>194</v>
      </c>
      <c r="C37" s="327" t="s">
        <v>145</v>
      </c>
      <c r="D37" s="360">
        <v>171</v>
      </c>
      <c r="E37" s="310">
        <v>26</v>
      </c>
      <c r="F37" s="291">
        <v>163</v>
      </c>
      <c r="G37" s="66">
        <v>21</v>
      </c>
      <c r="H37" s="266">
        <v>154</v>
      </c>
      <c r="I37" s="66">
        <v>18</v>
      </c>
      <c r="J37" s="266">
        <v>0</v>
      </c>
      <c r="K37" s="66">
        <v>0</v>
      </c>
      <c r="L37" s="266"/>
      <c r="M37" s="66"/>
      <c r="N37" s="266"/>
      <c r="O37" s="66"/>
      <c r="P37" s="35">
        <f>D37+F37+H37+J37+L37+N37+-R37</f>
        <v>488</v>
      </c>
      <c r="Q37" s="35">
        <f>E37+G37+I37+K37+M37+O37+-S37</f>
        <v>65</v>
      </c>
      <c r="R37" s="44">
        <v>0</v>
      </c>
      <c r="S37" s="44">
        <v>0</v>
      </c>
      <c r="U37" s="237"/>
      <c r="V37" s="246"/>
      <c r="W37" s="247"/>
      <c r="X37" s="248"/>
      <c r="Y37" s="249"/>
      <c r="Z37" s="251"/>
      <c r="AA37" s="251"/>
      <c r="AB37" s="251"/>
      <c r="AC37" s="251"/>
      <c r="AD37" s="252"/>
      <c r="AE37" s="245"/>
    </row>
    <row r="38" spans="1:31" ht="14.45" customHeight="1">
      <c r="A38" s="47">
        <v>5</v>
      </c>
      <c r="B38" s="307" t="s">
        <v>189</v>
      </c>
      <c r="C38" s="327" t="s">
        <v>192</v>
      </c>
      <c r="D38" s="362">
        <v>159</v>
      </c>
      <c r="E38" s="310">
        <v>21</v>
      </c>
      <c r="F38" s="291">
        <v>0</v>
      </c>
      <c r="G38" s="66">
        <v>0</v>
      </c>
      <c r="H38" s="453">
        <v>159</v>
      </c>
      <c r="I38" s="66">
        <v>21</v>
      </c>
      <c r="J38" s="266">
        <v>165</v>
      </c>
      <c r="K38" s="66">
        <v>21</v>
      </c>
      <c r="L38" s="266"/>
      <c r="M38" s="66"/>
      <c r="N38" s="266"/>
      <c r="O38" s="66"/>
      <c r="P38" s="35">
        <f>D38+F38+H38+J38+L38+N38+-R38</f>
        <v>483</v>
      </c>
      <c r="Q38" s="35">
        <f>E38+G38+I38+K38+M38+O38+-S38</f>
        <v>63</v>
      </c>
      <c r="R38" s="44">
        <v>0</v>
      </c>
      <c r="S38" s="44">
        <v>0</v>
      </c>
      <c r="U38" s="237"/>
      <c r="V38" s="246"/>
      <c r="W38" s="247"/>
      <c r="X38" s="248"/>
      <c r="Y38" s="249"/>
      <c r="Z38" s="251"/>
      <c r="AA38" s="251"/>
      <c r="AB38" s="251"/>
      <c r="AC38" s="251"/>
      <c r="AD38" s="252"/>
      <c r="AE38" s="245"/>
    </row>
    <row r="39" spans="1:31" ht="14.45" customHeight="1">
      <c r="A39" s="47">
        <v>6</v>
      </c>
      <c r="B39" s="307" t="s">
        <v>181</v>
      </c>
      <c r="C39" s="327" t="s">
        <v>145</v>
      </c>
      <c r="D39" s="360">
        <v>152</v>
      </c>
      <c r="E39" s="66">
        <v>19</v>
      </c>
      <c r="F39" s="291">
        <v>0</v>
      </c>
      <c r="G39" s="66">
        <v>0</v>
      </c>
      <c r="H39" s="266">
        <v>156</v>
      </c>
      <c r="I39" s="66">
        <v>19</v>
      </c>
      <c r="J39" s="266">
        <v>166</v>
      </c>
      <c r="K39" s="66">
        <v>23</v>
      </c>
      <c r="L39" s="266"/>
      <c r="M39" s="66"/>
      <c r="N39" s="266"/>
      <c r="O39" s="266"/>
      <c r="P39" s="35">
        <f>D39+F39+H39+J39+L39+N39+-R39</f>
        <v>474</v>
      </c>
      <c r="Q39" s="35">
        <f>E39+G39+I39+K39+M39+O39+-S39</f>
        <v>61</v>
      </c>
      <c r="R39" s="44">
        <v>0</v>
      </c>
      <c r="S39" s="44">
        <v>0</v>
      </c>
      <c r="U39" s="237"/>
      <c r="V39" s="253"/>
      <c r="W39" s="247"/>
      <c r="X39" s="248"/>
      <c r="Y39" s="249"/>
      <c r="Z39" s="251"/>
      <c r="AA39" s="251"/>
      <c r="AB39" s="254"/>
      <c r="AC39" s="251"/>
      <c r="AD39" s="252"/>
      <c r="AE39" s="245"/>
    </row>
    <row r="40" spans="1:31" ht="14.45" customHeight="1">
      <c r="A40" s="47">
        <v>7</v>
      </c>
      <c r="B40" s="264" t="s">
        <v>247</v>
      </c>
      <c r="C40" s="14" t="s">
        <v>145</v>
      </c>
      <c r="D40" s="291">
        <v>0</v>
      </c>
      <c r="E40" s="66">
        <v>0</v>
      </c>
      <c r="F40" s="291">
        <v>156</v>
      </c>
      <c r="G40" s="66">
        <v>20</v>
      </c>
      <c r="H40" s="266">
        <v>163</v>
      </c>
      <c r="I40" s="66">
        <v>23</v>
      </c>
      <c r="J40" s="266">
        <v>143</v>
      </c>
      <c r="K40" s="66">
        <v>18</v>
      </c>
      <c r="L40" s="266"/>
      <c r="M40" s="66"/>
      <c r="N40" s="266"/>
      <c r="O40" s="66"/>
      <c r="P40" s="35">
        <f>D40+F40+H40+J40+L40+N40+-R40</f>
        <v>462</v>
      </c>
      <c r="Q40" s="35">
        <f>E40+G40+I40+K40+M40+O40+-S40</f>
        <v>61</v>
      </c>
      <c r="R40" s="44">
        <v>0</v>
      </c>
      <c r="S40" s="44">
        <v>0</v>
      </c>
      <c r="U40" s="237"/>
      <c r="V40" s="246"/>
      <c r="W40" s="247"/>
      <c r="X40" s="248"/>
      <c r="Y40" s="249"/>
      <c r="Z40" s="251"/>
      <c r="AA40" s="251"/>
      <c r="AB40" s="251"/>
      <c r="AC40" s="251"/>
      <c r="AD40" s="252"/>
      <c r="AE40" s="245"/>
    </row>
    <row r="41" spans="1:31" ht="14.45" customHeight="1">
      <c r="A41" s="47">
        <v>8</v>
      </c>
      <c r="B41" s="307" t="s">
        <v>253</v>
      </c>
      <c r="C41" s="327" t="s">
        <v>192</v>
      </c>
      <c r="D41" s="363">
        <v>144</v>
      </c>
      <c r="E41" s="66">
        <v>18</v>
      </c>
      <c r="F41" s="291">
        <v>145</v>
      </c>
      <c r="G41" s="66">
        <v>19</v>
      </c>
      <c r="H41" s="291">
        <v>136</v>
      </c>
      <c r="I41" s="66">
        <v>17</v>
      </c>
      <c r="J41" s="266">
        <v>0</v>
      </c>
      <c r="K41" s="66">
        <v>0</v>
      </c>
      <c r="L41" s="266"/>
      <c r="M41" s="66"/>
      <c r="N41" s="266"/>
      <c r="O41" s="66"/>
      <c r="P41" s="35">
        <f>D41+F41+H41+J41+L41+N41+-R41</f>
        <v>425</v>
      </c>
      <c r="Q41" s="35">
        <f>E41+G41+I41+K41+M41+O41+-S41</f>
        <v>54</v>
      </c>
      <c r="R41" s="44">
        <v>0</v>
      </c>
      <c r="S41" s="44">
        <v>0</v>
      </c>
      <c r="U41" s="237"/>
      <c r="V41" s="246"/>
      <c r="W41" s="247"/>
      <c r="X41" s="248"/>
      <c r="Y41" s="249"/>
      <c r="Z41" s="251"/>
      <c r="AA41" s="251"/>
      <c r="AB41" s="251"/>
      <c r="AC41" s="251"/>
      <c r="AD41" s="252"/>
      <c r="AE41" s="245"/>
    </row>
    <row r="42" spans="1:31" ht="14.45" customHeight="1">
      <c r="A42" s="47">
        <v>9</v>
      </c>
      <c r="B42" s="413" t="s">
        <v>246</v>
      </c>
      <c r="C42" s="327" t="s">
        <v>192</v>
      </c>
      <c r="D42" s="291">
        <v>0</v>
      </c>
      <c r="E42" s="266">
        <v>0</v>
      </c>
      <c r="F42" s="291">
        <v>136</v>
      </c>
      <c r="G42" s="66">
        <v>18</v>
      </c>
      <c r="H42" s="266">
        <v>130</v>
      </c>
      <c r="I42" s="66">
        <v>16</v>
      </c>
      <c r="J42" s="266">
        <v>135</v>
      </c>
      <c r="K42" s="66">
        <v>17</v>
      </c>
      <c r="L42" s="266"/>
      <c r="M42" s="66"/>
      <c r="N42" s="266"/>
      <c r="O42" s="66"/>
      <c r="P42" s="35">
        <f>D42+F42+H42+J42+L42+N42+-R42</f>
        <v>401</v>
      </c>
      <c r="Q42" s="35">
        <f>E42+G42+I42+K42+M42+O42+-S42</f>
        <v>51</v>
      </c>
      <c r="R42" s="44">
        <v>0</v>
      </c>
      <c r="S42" s="44">
        <v>0</v>
      </c>
    </row>
    <row r="43" spans="1:31" ht="14.45" customHeight="1">
      <c r="A43" s="47">
        <v>10</v>
      </c>
      <c r="B43" s="485" t="s">
        <v>270</v>
      </c>
      <c r="C43" s="14" t="s">
        <v>192</v>
      </c>
      <c r="D43" s="291">
        <v>0</v>
      </c>
      <c r="E43" s="266">
        <v>0</v>
      </c>
      <c r="F43" s="266">
        <v>0</v>
      </c>
      <c r="G43" s="66">
        <v>0</v>
      </c>
      <c r="H43" s="266">
        <v>0</v>
      </c>
      <c r="I43" s="66">
        <v>0</v>
      </c>
      <c r="J43" s="266">
        <v>157</v>
      </c>
      <c r="K43" s="266">
        <v>19</v>
      </c>
      <c r="L43" s="266"/>
      <c r="M43" s="266"/>
      <c r="N43" s="12"/>
      <c r="O43" s="12"/>
      <c r="P43" s="35">
        <f>D43+F43+H43+J43+L43+N43+-R43</f>
        <v>157</v>
      </c>
      <c r="Q43" s="35">
        <f>E43+G43+I43+K43+M43+O43+-S43</f>
        <v>19</v>
      </c>
      <c r="R43" s="44">
        <v>0</v>
      </c>
      <c r="S43" s="44">
        <v>0</v>
      </c>
    </row>
    <row r="44" spans="1:31" ht="15" customHeight="1">
      <c r="A44" s="57" t="s">
        <v>80</v>
      </c>
      <c r="B44" s="24" t="s">
        <v>161</v>
      </c>
      <c r="C44" s="25" t="s">
        <v>42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</row>
    <row r="45" spans="1:31" ht="15" customHeight="1">
      <c r="A45" s="297">
        <v>1</v>
      </c>
      <c r="B45" s="307" t="s">
        <v>204</v>
      </c>
      <c r="C45" s="327" t="s">
        <v>95</v>
      </c>
      <c r="D45" s="268">
        <v>187</v>
      </c>
      <c r="E45" s="310">
        <v>26</v>
      </c>
      <c r="F45" s="291">
        <v>190</v>
      </c>
      <c r="G45" s="66">
        <v>30</v>
      </c>
      <c r="H45" s="291">
        <v>191</v>
      </c>
      <c r="I45" s="66">
        <v>30</v>
      </c>
      <c r="J45" s="266">
        <v>188</v>
      </c>
      <c r="K45" s="66">
        <v>26</v>
      </c>
      <c r="L45" s="266"/>
      <c r="M45" s="66"/>
      <c r="N45" s="266"/>
      <c r="O45" s="66"/>
      <c r="P45" s="35">
        <f>D45+F45+H45+J45+L45+N45+-R45</f>
        <v>756</v>
      </c>
      <c r="Q45" s="35">
        <f>E45+G45+I45+K45+M45+O45+-S45</f>
        <v>112</v>
      </c>
      <c r="R45" s="44">
        <v>0</v>
      </c>
      <c r="S45" s="44">
        <v>0</v>
      </c>
    </row>
    <row r="46" spans="1:31" ht="15" customHeight="1">
      <c r="A46" s="298">
        <v>2</v>
      </c>
      <c r="B46" s="307" t="s">
        <v>180</v>
      </c>
      <c r="C46" s="327" t="s">
        <v>167</v>
      </c>
      <c r="D46" s="294">
        <v>173</v>
      </c>
      <c r="E46" s="310">
        <v>21</v>
      </c>
      <c r="F46" s="291">
        <v>158</v>
      </c>
      <c r="G46" s="66">
        <v>21</v>
      </c>
      <c r="H46" s="291">
        <v>167</v>
      </c>
      <c r="I46" s="66">
        <v>21</v>
      </c>
      <c r="J46" s="266">
        <v>167</v>
      </c>
      <c r="K46" s="66">
        <v>20</v>
      </c>
      <c r="L46" s="266"/>
      <c r="M46" s="66"/>
      <c r="N46" s="266"/>
      <c r="O46" s="66"/>
      <c r="P46" s="35">
        <f>D46+F46+H46+J46+L46+N46+-R46</f>
        <v>665</v>
      </c>
      <c r="Q46" s="35">
        <f>E46+G46+I46+K46+M46+O46+-S46</f>
        <v>83</v>
      </c>
      <c r="R46" s="44">
        <v>0</v>
      </c>
      <c r="S46" s="44">
        <v>0</v>
      </c>
    </row>
    <row r="47" spans="1:31" ht="15" customHeight="1">
      <c r="A47" s="287">
        <v>3</v>
      </c>
      <c r="B47" s="307" t="s">
        <v>178</v>
      </c>
      <c r="C47" s="327" t="s">
        <v>167</v>
      </c>
      <c r="D47" s="266">
        <v>179</v>
      </c>
      <c r="E47" s="310">
        <v>23</v>
      </c>
      <c r="F47" s="291">
        <v>182</v>
      </c>
      <c r="G47" s="66">
        <v>26</v>
      </c>
      <c r="H47" s="266">
        <v>0</v>
      </c>
      <c r="I47" s="66">
        <v>0</v>
      </c>
      <c r="J47" s="266">
        <v>189</v>
      </c>
      <c r="K47" s="66">
        <v>30</v>
      </c>
      <c r="L47" s="266"/>
      <c r="M47" s="66"/>
      <c r="N47" s="266"/>
      <c r="O47" s="66"/>
      <c r="P47" s="35">
        <f>D47+F47+H47+J47+L47+N47+-R47</f>
        <v>550</v>
      </c>
      <c r="Q47" s="35">
        <f>E47+G47+I47+K47+M47+O47+-S47</f>
        <v>79</v>
      </c>
      <c r="R47" s="44">
        <v>0</v>
      </c>
      <c r="S47" s="44">
        <v>0</v>
      </c>
    </row>
    <row r="48" spans="1:31" ht="15" customHeight="1">
      <c r="A48" s="47">
        <v>4</v>
      </c>
      <c r="B48" s="307" t="s">
        <v>229</v>
      </c>
      <c r="C48" s="327" t="s">
        <v>167</v>
      </c>
      <c r="D48" s="294">
        <v>0</v>
      </c>
      <c r="E48" s="329">
        <v>0</v>
      </c>
      <c r="F48" s="291">
        <v>176</v>
      </c>
      <c r="G48" s="66">
        <v>23</v>
      </c>
      <c r="H48" s="291">
        <v>184</v>
      </c>
      <c r="I48" s="66">
        <v>23</v>
      </c>
      <c r="J48" s="266">
        <v>183</v>
      </c>
      <c r="K48" s="66">
        <v>23</v>
      </c>
      <c r="L48" s="266"/>
      <c r="M48" s="66"/>
      <c r="N48" s="266"/>
      <c r="O48" s="66"/>
      <c r="P48" s="35">
        <f>D48+F48+H48+J48+L48+N48+-R48</f>
        <v>543</v>
      </c>
      <c r="Q48" s="35">
        <f>E48+G48+I48+K48+M48+O48+-S48</f>
        <v>69</v>
      </c>
      <c r="R48" s="44">
        <v>0</v>
      </c>
      <c r="S48" s="44">
        <v>0</v>
      </c>
    </row>
    <row r="49" spans="1:19" ht="15" customHeight="1">
      <c r="A49" s="47">
        <v>5</v>
      </c>
      <c r="B49" s="307" t="s">
        <v>244</v>
      </c>
      <c r="C49" s="327" t="s">
        <v>149</v>
      </c>
      <c r="D49" s="268">
        <v>0</v>
      </c>
      <c r="E49" s="329">
        <v>0</v>
      </c>
      <c r="F49" s="291">
        <v>146</v>
      </c>
      <c r="G49" s="66">
        <v>20</v>
      </c>
      <c r="H49" s="291">
        <v>164</v>
      </c>
      <c r="I49" s="66">
        <v>20</v>
      </c>
      <c r="J49" s="266">
        <v>176</v>
      </c>
      <c r="K49" s="66">
        <v>21</v>
      </c>
      <c r="L49" s="266"/>
      <c r="M49" s="66"/>
      <c r="N49" s="266"/>
      <c r="O49" s="66"/>
      <c r="P49" s="35">
        <f>D49+F49+H49+J49+L49+N49+-R49</f>
        <v>486</v>
      </c>
      <c r="Q49" s="35">
        <f>E49+G49+I49+K49+M49+O49+-S49</f>
        <v>61</v>
      </c>
      <c r="R49" s="44">
        <v>0</v>
      </c>
      <c r="S49" s="44">
        <v>0</v>
      </c>
    </row>
    <row r="50" spans="1:19" ht="15" customHeight="1">
      <c r="A50" s="47">
        <v>6</v>
      </c>
      <c r="B50" s="307" t="s">
        <v>179</v>
      </c>
      <c r="C50" s="327" t="s">
        <v>149</v>
      </c>
      <c r="D50" s="294">
        <v>190</v>
      </c>
      <c r="E50" s="310">
        <v>30</v>
      </c>
      <c r="F50" s="291">
        <v>0</v>
      </c>
      <c r="G50" s="66">
        <v>0</v>
      </c>
      <c r="H50" s="266">
        <v>189</v>
      </c>
      <c r="I50" s="66">
        <v>26</v>
      </c>
      <c r="J50" s="266">
        <v>0</v>
      </c>
      <c r="K50" s="66">
        <v>0</v>
      </c>
      <c r="L50" s="266"/>
      <c r="M50" s="66"/>
      <c r="N50" s="266"/>
      <c r="O50" s="66"/>
      <c r="P50" s="35">
        <f>D50+F50+H50+J50+L50+N50+-R50</f>
        <v>379</v>
      </c>
      <c r="Q50" s="35">
        <f>E50+G50+I50+K50+M50+O50+-S50</f>
        <v>56</v>
      </c>
      <c r="R50" s="44">
        <v>0</v>
      </c>
      <c r="S50" s="44">
        <v>0</v>
      </c>
    </row>
    <row r="51" spans="1:19" ht="15" customHeight="1">
      <c r="A51" s="47">
        <v>7</v>
      </c>
      <c r="B51" s="307"/>
      <c r="C51" s="326"/>
      <c r="D51" s="268"/>
      <c r="E51" s="329"/>
      <c r="F51" s="266"/>
      <c r="G51" s="66"/>
      <c r="H51" s="266"/>
      <c r="I51" s="66"/>
      <c r="J51" s="266"/>
      <c r="K51" s="66"/>
      <c r="L51" s="266"/>
      <c r="M51" s="66"/>
      <c r="N51" s="266"/>
      <c r="O51" s="66"/>
      <c r="P51" s="35">
        <f t="shared" ref="P51:P55" si="0">D51+F51+H51+J51+L51+N51+-R51</f>
        <v>0</v>
      </c>
      <c r="Q51" s="35">
        <f t="shared" ref="Q51:Q55" si="1">E51+G51+I51+K51+M51+O51+-S51</f>
        <v>0</v>
      </c>
      <c r="R51" s="44">
        <v>0</v>
      </c>
      <c r="S51" s="44">
        <v>0</v>
      </c>
    </row>
    <row r="52" spans="1:19" ht="15" customHeight="1">
      <c r="A52" s="47">
        <v>8</v>
      </c>
      <c r="B52" s="327"/>
      <c r="C52" s="326"/>
      <c r="D52" s="268"/>
      <c r="E52" s="329"/>
      <c r="F52" s="266"/>
      <c r="G52" s="66"/>
      <c r="H52" s="266"/>
      <c r="I52" s="66"/>
      <c r="J52" s="266"/>
      <c r="K52" s="66"/>
      <c r="L52" s="266"/>
      <c r="M52" s="66"/>
      <c r="N52" s="266"/>
      <c r="O52" s="66"/>
      <c r="P52" s="35">
        <f t="shared" si="0"/>
        <v>0</v>
      </c>
      <c r="Q52" s="35">
        <f t="shared" si="1"/>
        <v>0</v>
      </c>
      <c r="R52" s="44">
        <v>0</v>
      </c>
      <c r="S52" s="44">
        <v>0</v>
      </c>
    </row>
    <row r="53" spans="1:19" ht="15" customHeight="1">
      <c r="A53" s="47">
        <v>9</v>
      </c>
      <c r="B53" s="307"/>
      <c r="C53" s="326"/>
      <c r="D53" s="294"/>
      <c r="E53" s="329"/>
      <c r="F53" s="266"/>
      <c r="G53" s="66"/>
      <c r="H53" s="266"/>
      <c r="I53" s="66"/>
      <c r="J53" s="266"/>
      <c r="K53" s="66"/>
      <c r="L53" s="266"/>
      <c r="M53" s="66"/>
      <c r="N53" s="266"/>
      <c r="O53" s="66"/>
      <c r="P53" s="35">
        <f t="shared" si="0"/>
        <v>0</v>
      </c>
      <c r="Q53" s="35">
        <f t="shared" si="1"/>
        <v>0</v>
      </c>
      <c r="R53" s="44">
        <v>0</v>
      </c>
      <c r="S53" s="44">
        <v>0</v>
      </c>
    </row>
    <row r="54" spans="1:19" ht="15" customHeight="1">
      <c r="A54" s="47">
        <v>10</v>
      </c>
      <c r="B54" s="307"/>
      <c r="C54" s="326"/>
      <c r="D54" s="266"/>
      <c r="E54" s="329"/>
      <c r="F54" s="291"/>
      <c r="G54" s="66"/>
      <c r="H54" s="266"/>
      <c r="I54" s="66"/>
      <c r="J54" s="266"/>
      <c r="K54" s="66"/>
      <c r="L54" s="266"/>
      <c r="M54" s="66"/>
      <c r="N54" s="266"/>
      <c r="O54" s="66"/>
      <c r="P54" s="35">
        <f t="shared" si="0"/>
        <v>0</v>
      </c>
      <c r="Q54" s="35">
        <f t="shared" si="1"/>
        <v>0</v>
      </c>
      <c r="R54" s="44">
        <v>0</v>
      </c>
      <c r="S54" s="44">
        <v>0</v>
      </c>
    </row>
    <row r="55" spans="1:19" ht="15" customHeight="1">
      <c r="A55" s="47">
        <v>11</v>
      </c>
      <c r="B55" s="307"/>
      <c r="C55" s="326"/>
      <c r="D55" s="294"/>
      <c r="E55" s="329"/>
      <c r="F55" s="266"/>
      <c r="G55" s="66"/>
      <c r="H55" s="266"/>
      <c r="I55" s="66"/>
      <c r="J55" s="266"/>
      <c r="K55" s="66"/>
      <c r="L55" s="266"/>
      <c r="M55" s="66"/>
      <c r="N55" s="266"/>
      <c r="O55" s="66"/>
      <c r="P55" s="35">
        <f t="shared" si="0"/>
        <v>0</v>
      </c>
      <c r="Q55" s="35">
        <f t="shared" si="1"/>
        <v>0</v>
      </c>
      <c r="R55" s="44">
        <v>0</v>
      </c>
      <c r="S55" s="44">
        <v>0</v>
      </c>
    </row>
    <row r="56" spans="1:19" ht="15" customHeight="1">
      <c r="A56" s="57" t="s">
        <v>80</v>
      </c>
      <c r="B56" s="28" t="s">
        <v>226</v>
      </c>
      <c r="C56" s="25" t="s">
        <v>42</v>
      </c>
      <c r="D56" s="52"/>
      <c r="E56" s="53"/>
      <c r="F56" s="52"/>
      <c r="G56" s="53"/>
      <c r="H56" s="52"/>
      <c r="I56" s="53"/>
      <c r="J56" s="52"/>
      <c r="K56" s="53"/>
      <c r="L56" s="52"/>
      <c r="M56" s="53"/>
      <c r="N56" s="52"/>
      <c r="O56" s="53"/>
      <c r="P56" s="53"/>
      <c r="Q56" s="53"/>
      <c r="R56" s="53"/>
      <c r="S56" s="35"/>
    </row>
    <row r="57" spans="1:19" ht="15" customHeight="1">
      <c r="A57" s="297">
        <v>1</v>
      </c>
      <c r="B57" s="307" t="s">
        <v>182</v>
      </c>
      <c r="C57" s="327" t="s">
        <v>165</v>
      </c>
      <c r="D57" s="352">
        <v>178</v>
      </c>
      <c r="E57" s="344">
        <v>30</v>
      </c>
      <c r="F57" s="267">
        <v>181</v>
      </c>
      <c r="G57" s="66">
        <v>30</v>
      </c>
      <c r="H57" s="266">
        <v>175</v>
      </c>
      <c r="I57" s="66">
        <v>26</v>
      </c>
      <c r="J57" s="266">
        <v>172</v>
      </c>
      <c r="K57" s="66">
        <v>26</v>
      </c>
      <c r="L57" s="266"/>
      <c r="M57" s="66"/>
      <c r="N57" s="266"/>
      <c r="O57" s="66"/>
      <c r="P57" s="35">
        <f>D57+F57+H57+J57+L57+N57+-R57</f>
        <v>706</v>
      </c>
      <c r="Q57" s="35">
        <f>E57+G57+I57+K57+M57+O57+-S57</f>
        <v>112</v>
      </c>
      <c r="R57" s="44">
        <v>0</v>
      </c>
      <c r="S57" s="44">
        <v>0</v>
      </c>
    </row>
    <row r="58" spans="1:19" ht="15" customHeight="1">
      <c r="A58" s="298">
        <v>2</v>
      </c>
      <c r="B58" s="330" t="s">
        <v>186</v>
      </c>
      <c r="C58" s="327" t="s">
        <v>176</v>
      </c>
      <c r="D58" s="352">
        <v>171</v>
      </c>
      <c r="E58" s="344">
        <v>26</v>
      </c>
      <c r="F58" s="267">
        <v>173</v>
      </c>
      <c r="G58" s="66">
        <v>26</v>
      </c>
      <c r="H58" s="267">
        <v>176</v>
      </c>
      <c r="I58" s="66">
        <v>30</v>
      </c>
      <c r="J58" s="266">
        <v>172</v>
      </c>
      <c r="K58" s="66">
        <v>23</v>
      </c>
      <c r="L58" s="266"/>
      <c r="M58" s="66"/>
      <c r="N58" s="266"/>
      <c r="O58" s="66"/>
      <c r="P58" s="35">
        <f>D58+F58+H58+J58+L58+N58+-R58</f>
        <v>692</v>
      </c>
      <c r="Q58" s="35">
        <f>E58+G58+I58+K58+M58+O58+-S58</f>
        <v>105</v>
      </c>
      <c r="R58" s="44">
        <v>0</v>
      </c>
      <c r="S58" s="44">
        <v>0</v>
      </c>
    </row>
    <row r="59" spans="1:19" ht="15" customHeight="1">
      <c r="A59" s="287">
        <v>3</v>
      </c>
      <c r="B59" s="307" t="s">
        <v>208</v>
      </c>
      <c r="C59" s="327" t="s">
        <v>248</v>
      </c>
      <c r="D59" s="379">
        <v>161</v>
      </c>
      <c r="E59" s="344">
        <v>20</v>
      </c>
      <c r="F59" s="267">
        <v>167</v>
      </c>
      <c r="G59" s="66">
        <v>23</v>
      </c>
      <c r="H59" s="418">
        <v>167</v>
      </c>
      <c r="I59" s="66">
        <v>23</v>
      </c>
      <c r="J59" s="266">
        <v>176</v>
      </c>
      <c r="K59" s="66">
        <v>30</v>
      </c>
      <c r="L59" s="266"/>
      <c r="M59" s="66"/>
      <c r="N59" s="266"/>
      <c r="O59" s="66"/>
      <c r="P59" s="35">
        <f>D59+F59+H59+J59+L59+N59+-R59</f>
        <v>671</v>
      </c>
      <c r="Q59" s="35">
        <f>E59+G59+I59+K59+M59+O59+-S59</f>
        <v>96</v>
      </c>
      <c r="R59" s="44">
        <v>0</v>
      </c>
      <c r="S59" s="44">
        <v>0</v>
      </c>
    </row>
    <row r="60" spans="1:19" ht="15" customHeight="1">
      <c r="A60" s="48">
        <v>4</v>
      </c>
      <c r="B60" s="415" t="s">
        <v>245</v>
      </c>
      <c r="C60" s="327" t="s">
        <v>149</v>
      </c>
      <c r="D60" s="414">
        <v>0</v>
      </c>
      <c r="E60" s="344">
        <v>0</v>
      </c>
      <c r="F60" s="378">
        <v>155</v>
      </c>
      <c r="G60" s="348">
        <v>19</v>
      </c>
      <c r="H60" s="378">
        <v>167</v>
      </c>
      <c r="I60" s="348">
        <v>21</v>
      </c>
      <c r="J60" s="348">
        <v>166</v>
      </c>
      <c r="K60" s="348">
        <v>21</v>
      </c>
      <c r="L60" s="348"/>
      <c r="M60" s="348"/>
      <c r="N60" s="348"/>
      <c r="O60" s="415"/>
      <c r="P60" s="35">
        <f>D60+F60+H60+J60+L60+N60+-R60</f>
        <v>488</v>
      </c>
      <c r="Q60" s="35">
        <f>E60+G60+I60+K60+M60+O60+-S60</f>
        <v>61</v>
      </c>
      <c r="R60" s="44">
        <v>0</v>
      </c>
      <c r="S60" s="44">
        <v>0</v>
      </c>
    </row>
    <row r="61" spans="1:19" ht="15" customHeight="1">
      <c r="A61" s="48">
        <v>5</v>
      </c>
      <c r="B61" s="307" t="s">
        <v>235</v>
      </c>
      <c r="C61" s="327" t="s">
        <v>233</v>
      </c>
      <c r="D61" s="417">
        <v>0</v>
      </c>
      <c r="E61" s="310">
        <v>0</v>
      </c>
      <c r="F61" s="416">
        <v>161</v>
      </c>
      <c r="G61" s="268">
        <v>20</v>
      </c>
      <c r="H61" s="416">
        <v>167</v>
      </c>
      <c r="I61" s="268">
        <v>20</v>
      </c>
      <c r="J61" s="268">
        <v>157</v>
      </c>
      <c r="K61" s="268">
        <v>20</v>
      </c>
      <c r="L61" s="268"/>
      <c r="M61" s="268"/>
      <c r="N61" s="268"/>
      <c r="O61" s="268"/>
      <c r="P61" s="35">
        <f>D61+F61+H61+J61+L61+N61+-R61</f>
        <v>485</v>
      </c>
      <c r="Q61" s="35">
        <f>E61+G61+I61+K61+M61+O61+-S61</f>
        <v>60</v>
      </c>
      <c r="R61" s="44">
        <v>0</v>
      </c>
      <c r="S61" s="44">
        <v>0</v>
      </c>
    </row>
    <row r="62" spans="1:19" ht="15" customHeight="1">
      <c r="A62" s="48">
        <v>6</v>
      </c>
      <c r="B62" s="307" t="s">
        <v>219</v>
      </c>
      <c r="C62" s="327" t="s">
        <v>176</v>
      </c>
      <c r="D62" s="362">
        <v>166</v>
      </c>
      <c r="E62" s="344">
        <v>23</v>
      </c>
      <c r="F62" s="418">
        <v>155</v>
      </c>
      <c r="G62" s="66">
        <v>18</v>
      </c>
      <c r="H62" s="293">
        <v>156</v>
      </c>
      <c r="I62" s="66">
        <v>16</v>
      </c>
      <c r="J62" s="266">
        <v>0</v>
      </c>
      <c r="K62" s="66">
        <v>0</v>
      </c>
      <c r="L62" s="266"/>
      <c r="M62" s="66"/>
      <c r="N62" s="266"/>
      <c r="O62" s="66"/>
      <c r="P62" s="35">
        <f>D62+F62+H62+J62+L62+N62+-R62</f>
        <v>477</v>
      </c>
      <c r="Q62" s="35">
        <f>E62+G62+I62+K62+M62+O62+-S62</f>
        <v>57</v>
      </c>
      <c r="R62" s="44">
        <v>0</v>
      </c>
      <c r="S62" s="44">
        <v>0</v>
      </c>
    </row>
    <row r="63" spans="1:19" ht="15" customHeight="1">
      <c r="A63" s="48">
        <v>7</v>
      </c>
      <c r="B63" s="307" t="s">
        <v>234</v>
      </c>
      <c r="C63" s="327" t="s">
        <v>233</v>
      </c>
      <c r="D63" s="417">
        <v>0</v>
      </c>
      <c r="E63" s="310">
        <v>0</v>
      </c>
      <c r="F63" s="416">
        <v>161</v>
      </c>
      <c r="G63" s="268">
        <v>21</v>
      </c>
      <c r="H63" s="268">
        <v>161</v>
      </c>
      <c r="I63" s="268">
        <v>17</v>
      </c>
      <c r="J63" s="268">
        <v>150</v>
      </c>
      <c r="K63" s="268">
        <v>18</v>
      </c>
      <c r="L63" s="268"/>
      <c r="M63" s="268"/>
      <c r="N63" s="268"/>
      <c r="O63" s="268"/>
      <c r="P63" s="35">
        <f>D63+F63+H63+J63+L63+N63+-R63</f>
        <v>472</v>
      </c>
      <c r="Q63" s="35">
        <f>E63+G63+I63+K63+M63+O63+-S63</f>
        <v>56</v>
      </c>
      <c r="R63" s="44">
        <v>0</v>
      </c>
      <c r="S63" s="44">
        <v>0</v>
      </c>
    </row>
    <row r="64" spans="1:19" ht="15" customHeight="1">
      <c r="A64" s="48">
        <v>8</v>
      </c>
      <c r="B64" s="327" t="s">
        <v>220</v>
      </c>
      <c r="C64" s="327" t="s">
        <v>176</v>
      </c>
      <c r="D64" s="362">
        <v>165</v>
      </c>
      <c r="E64" s="414">
        <v>21</v>
      </c>
      <c r="F64" s="267">
        <v>146</v>
      </c>
      <c r="G64" s="66">
        <v>16</v>
      </c>
      <c r="H64" s="266">
        <v>163</v>
      </c>
      <c r="I64" s="66">
        <v>18</v>
      </c>
      <c r="J64" s="266">
        <v>0</v>
      </c>
      <c r="K64" s="66">
        <v>0</v>
      </c>
      <c r="L64" s="266"/>
      <c r="M64" s="66"/>
      <c r="N64" s="266"/>
      <c r="O64" s="66"/>
      <c r="P64" s="35">
        <f>D64+F64+H64+J64+L64+N64+-R64</f>
        <v>474</v>
      </c>
      <c r="Q64" s="35">
        <f>E64+G64+I64+K64+M64+O64+-S64</f>
        <v>55</v>
      </c>
      <c r="R64" s="44">
        <v>0</v>
      </c>
      <c r="S64" s="44">
        <v>0</v>
      </c>
    </row>
    <row r="65" spans="1:19" ht="13.5" customHeight="1">
      <c r="A65" s="408">
        <v>9</v>
      </c>
      <c r="B65" s="307" t="s">
        <v>237</v>
      </c>
      <c r="C65" s="327" t="s">
        <v>233</v>
      </c>
      <c r="D65" s="66">
        <v>0</v>
      </c>
      <c r="E65" s="66">
        <v>0</v>
      </c>
      <c r="F65" s="268">
        <v>150</v>
      </c>
      <c r="G65" s="268">
        <v>17</v>
      </c>
      <c r="H65" s="268">
        <v>164</v>
      </c>
      <c r="I65" s="268">
        <v>19</v>
      </c>
      <c r="J65" s="268">
        <v>157</v>
      </c>
      <c r="K65" s="268">
        <v>19</v>
      </c>
      <c r="L65" s="268"/>
      <c r="M65" s="268"/>
      <c r="N65" s="268"/>
      <c r="O65" s="268"/>
      <c r="P65" s="35">
        <f>D65+F65+H65+J65+L65+N65+-R65</f>
        <v>471</v>
      </c>
      <c r="Q65" s="35">
        <f>E65+G65+I65+K65+M65+O65+-S65</f>
        <v>55</v>
      </c>
      <c r="R65" s="44">
        <v>0</v>
      </c>
      <c r="S65" s="44">
        <v>0</v>
      </c>
    </row>
    <row r="66" spans="1:19">
      <c r="A66" s="408">
        <v>10</v>
      </c>
      <c r="B66" s="307" t="s">
        <v>218</v>
      </c>
      <c r="C66" s="327" t="s">
        <v>176</v>
      </c>
      <c r="D66" s="379">
        <v>161</v>
      </c>
      <c r="E66" s="414">
        <v>19</v>
      </c>
      <c r="F66" s="418">
        <v>136</v>
      </c>
      <c r="G66" s="66">
        <v>13</v>
      </c>
      <c r="H66" s="266">
        <v>149</v>
      </c>
      <c r="I66" s="66">
        <v>15</v>
      </c>
      <c r="J66" s="266">
        <v>0</v>
      </c>
      <c r="K66" s="66">
        <v>0</v>
      </c>
      <c r="L66" s="266"/>
      <c r="M66" s="66"/>
      <c r="N66" s="266"/>
      <c r="O66" s="66"/>
      <c r="P66" s="35">
        <f>D66+F66+H66+J66+L66+N66+-R66</f>
        <v>446</v>
      </c>
      <c r="Q66" s="35">
        <f>E66+G66+I66+K66+M66+O66+-S66</f>
        <v>47</v>
      </c>
      <c r="R66" s="44">
        <v>0</v>
      </c>
      <c r="S66" s="44">
        <v>0</v>
      </c>
    </row>
    <row r="67" spans="1:19">
      <c r="A67" s="408">
        <v>11</v>
      </c>
      <c r="B67" s="306" t="s">
        <v>221</v>
      </c>
      <c r="C67" s="299" t="s">
        <v>176</v>
      </c>
      <c r="D67" s="352">
        <v>144</v>
      </c>
      <c r="E67" s="414">
        <v>17</v>
      </c>
      <c r="F67" s="267">
        <v>144</v>
      </c>
      <c r="G67" s="66">
        <v>15</v>
      </c>
      <c r="H67" s="66">
        <v>148</v>
      </c>
      <c r="I67" s="66">
        <v>14</v>
      </c>
      <c r="J67" s="66">
        <v>0</v>
      </c>
      <c r="K67" s="66">
        <v>0</v>
      </c>
      <c r="L67" s="66"/>
      <c r="M67" s="66"/>
      <c r="N67" s="66"/>
      <c r="O67" s="66"/>
      <c r="P67" s="35">
        <f>D67+F67+H67+J67+L67+N67+-R67</f>
        <v>436</v>
      </c>
      <c r="Q67" s="35">
        <f>E67+G67+I67+K67+M67+O67+-S67</f>
        <v>46</v>
      </c>
      <c r="R67" s="44">
        <v>0</v>
      </c>
      <c r="S67" s="44">
        <v>0</v>
      </c>
    </row>
    <row r="68" spans="1:19">
      <c r="A68" s="408">
        <v>12</v>
      </c>
      <c r="B68" s="307" t="s">
        <v>236</v>
      </c>
      <c r="C68" s="327" t="s">
        <v>233</v>
      </c>
      <c r="D68" s="66">
        <v>0</v>
      </c>
      <c r="E68" s="66">
        <v>0</v>
      </c>
      <c r="F68" s="416">
        <v>136</v>
      </c>
      <c r="G68" s="268">
        <v>14</v>
      </c>
      <c r="H68" s="268">
        <v>147</v>
      </c>
      <c r="I68" s="268">
        <v>13</v>
      </c>
      <c r="J68" s="268">
        <v>135</v>
      </c>
      <c r="K68" s="268">
        <v>17</v>
      </c>
      <c r="L68" s="268"/>
      <c r="M68" s="268"/>
      <c r="N68" s="268"/>
      <c r="O68" s="268"/>
      <c r="P68" s="35">
        <f>D68+F68+H68+J68+L68+N68+-R68</f>
        <v>418</v>
      </c>
      <c r="Q68" s="35">
        <f>E68+G68+I68+K68+M68+O68+-S68</f>
        <v>44</v>
      </c>
      <c r="R68" s="44">
        <v>0</v>
      </c>
      <c r="S68" s="44">
        <v>0</v>
      </c>
    </row>
    <row r="69" spans="1:19">
      <c r="A69" s="348">
        <v>13</v>
      </c>
      <c r="B69" s="307" t="s">
        <v>177</v>
      </c>
      <c r="C69" s="327" t="s">
        <v>149</v>
      </c>
      <c r="D69" s="352">
        <v>154</v>
      </c>
      <c r="E69" s="414">
        <v>18</v>
      </c>
      <c r="F69" s="267">
        <v>119</v>
      </c>
      <c r="G69" s="66">
        <v>12</v>
      </c>
      <c r="H69" s="267">
        <v>126</v>
      </c>
      <c r="I69" s="66">
        <v>12</v>
      </c>
      <c r="J69" s="266">
        <v>0</v>
      </c>
      <c r="K69" s="66">
        <v>0</v>
      </c>
      <c r="L69" s="266"/>
      <c r="M69" s="66"/>
      <c r="N69" s="266"/>
      <c r="O69" s="66"/>
      <c r="P69" s="35">
        <f>D69+F69+H69+J69+L69+N69+-R69</f>
        <v>399</v>
      </c>
      <c r="Q69" s="35">
        <f>E69+G69+I69+K69+M69+O69+-S69</f>
        <v>42</v>
      </c>
      <c r="R69" s="44">
        <v>0</v>
      </c>
      <c r="S69" s="44">
        <v>0</v>
      </c>
    </row>
  </sheetData>
  <sortState ref="B4:S16">
    <sortCondition descending="1" ref="Q4:Q16"/>
  </sortState>
  <phoneticPr fontId="0" type="noConversion"/>
  <pageMargins left="0.39370078740157483" right="0.27559055118110237" top="0.23622047244094491" bottom="0.35433070866141736" header="0" footer="0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6"/>
  <sheetViews>
    <sheetView zoomScale="80" zoomScaleNormal="80" workbookViewId="0">
      <selection activeCell="S11" sqref="S11"/>
    </sheetView>
  </sheetViews>
  <sheetFormatPr defaultRowHeight="15.75"/>
  <cols>
    <col min="1" max="1" width="4.85546875" customWidth="1"/>
    <col min="2" max="2" width="7.5703125" customWidth="1"/>
    <col min="3" max="3" width="19.28515625" customWidth="1"/>
    <col min="4" max="4" width="14.28515625" customWidth="1"/>
    <col min="5" max="5" width="8.28515625" customWidth="1"/>
    <col min="6" max="7" width="5.7109375" customWidth="1"/>
    <col min="8" max="8" width="2.140625" customWidth="1"/>
    <col min="9" max="9" width="7.5703125" customWidth="1"/>
    <col min="10" max="10" width="6.140625" customWidth="1"/>
    <col min="11" max="11" width="3.5703125" style="112" customWidth="1"/>
    <col min="12" max="12" width="7.7109375" style="118" customWidth="1"/>
    <col min="13" max="13" width="3" customWidth="1"/>
    <col min="14" max="14" width="7.5703125" customWidth="1"/>
    <col min="15" max="15" width="7.28515625" customWidth="1"/>
    <col min="16" max="16" width="23.140625" customWidth="1"/>
    <col min="17" max="17" width="12.7109375" customWidth="1"/>
    <col min="18" max="18" width="7.5703125" customWidth="1"/>
    <col min="19" max="19" width="7.28515625" customWidth="1"/>
  </cols>
  <sheetData>
    <row r="1" spans="1:22" ht="16.5">
      <c r="A1" s="58"/>
      <c r="B1" s="59"/>
      <c r="C1" s="60" t="s">
        <v>174</v>
      </c>
      <c r="D1" s="64"/>
      <c r="E1" s="61"/>
      <c r="F1" s="62"/>
      <c r="G1" s="63"/>
      <c r="H1" s="63"/>
      <c r="I1" s="63"/>
      <c r="J1" s="65"/>
      <c r="K1" s="107"/>
      <c r="L1" s="314"/>
      <c r="M1" s="144"/>
    </row>
    <row r="2" spans="1:22" ht="16.5">
      <c r="A2" s="228"/>
      <c r="B2" s="229"/>
      <c r="C2" s="30"/>
      <c r="D2" s="144"/>
      <c r="E2" s="230"/>
      <c r="F2" s="231"/>
      <c r="G2" s="232"/>
      <c r="H2" s="232"/>
      <c r="I2" s="232"/>
      <c r="J2" s="233"/>
      <c r="K2" s="109"/>
      <c r="L2" s="314"/>
      <c r="M2" s="144"/>
    </row>
    <row r="3" spans="1:22" ht="16.5">
      <c r="A3" s="228"/>
      <c r="B3" s="229"/>
      <c r="C3" s="30"/>
      <c r="D3" s="144"/>
      <c r="E3" s="230"/>
      <c r="F3" s="231"/>
      <c r="G3" s="232"/>
      <c r="H3" s="232"/>
      <c r="I3" s="232"/>
      <c r="J3" s="233"/>
      <c r="K3" s="109"/>
      <c r="L3" s="314"/>
      <c r="M3" s="144"/>
    </row>
    <row r="4" spans="1:22" ht="16.5">
      <c r="A4" s="228"/>
      <c r="B4" s="229"/>
      <c r="C4" s="30"/>
      <c r="D4" s="144"/>
      <c r="E4" s="230"/>
      <c r="F4" s="231"/>
      <c r="G4" s="232"/>
      <c r="H4" s="232"/>
      <c r="I4" s="232"/>
      <c r="J4" s="233"/>
      <c r="K4" s="109"/>
      <c r="L4" s="314"/>
      <c r="M4" s="144"/>
    </row>
    <row r="5" spans="1:22">
      <c r="A5" s="74"/>
      <c r="B5" s="75" t="s">
        <v>111</v>
      </c>
      <c r="C5" s="76"/>
      <c r="D5" s="77"/>
      <c r="E5" s="78" t="s">
        <v>175</v>
      </c>
      <c r="F5" s="78"/>
      <c r="G5" s="79"/>
      <c r="H5" s="79"/>
      <c r="I5" s="80" t="s">
        <v>205</v>
      </c>
      <c r="J5" s="81"/>
      <c r="K5" s="313"/>
      <c r="L5" s="315"/>
      <c r="M5" s="144"/>
    </row>
    <row r="6" spans="1:22" ht="22.5">
      <c r="A6" s="67" t="s">
        <v>46</v>
      </c>
      <c r="B6" s="68" t="s">
        <v>41</v>
      </c>
      <c r="C6" s="69" t="s">
        <v>0</v>
      </c>
      <c r="D6" s="69" t="s">
        <v>1</v>
      </c>
      <c r="E6" s="70" t="s">
        <v>45</v>
      </c>
      <c r="F6" s="71"/>
      <c r="G6" s="72"/>
      <c r="H6" s="72"/>
      <c r="I6" s="73"/>
      <c r="J6" s="73"/>
      <c r="L6" s="115"/>
    </row>
    <row r="7" spans="1:22">
      <c r="A7" s="37">
        <v>1</v>
      </c>
      <c r="B7" s="46" t="s">
        <v>43</v>
      </c>
      <c r="C7" s="304"/>
      <c r="D7" s="21" t="s">
        <v>145</v>
      </c>
      <c r="E7" s="37"/>
      <c r="F7" s="55" t="s">
        <v>78</v>
      </c>
      <c r="G7" s="55" t="s">
        <v>79</v>
      </c>
      <c r="H7" s="56"/>
      <c r="I7" s="56" t="s">
        <v>24</v>
      </c>
      <c r="J7" s="56" t="s">
        <v>206</v>
      </c>
      <c r="K7" s="109" t="s">
        <v>22</v>
      </c>
      <c r="L7" s="115"/>
      <c r="O7" s="75" t="s">
        <v>76</v>
      </c>
      <c r="P7" s="76"/>
      <c r="Q7" s="77"/>
      <c r="R7" s="78"/>
      <c r="S7" s="78"/>
      <c r="U7" s="295"/>
      <c r="V7" s="216" t="s">
        <v>147</v>
      </c>
    </row>
    <row r="8" spans="1:22">
      <c r="A8" s="5"/>
      <c r="B8" s="47"/>
      <c r="C8" s="307" t="s">
        <v>181</v>
      </c>
      <c r="D8" s="326" t="s">
        <v>145</v>
      </c>
      <c r="E8" s="331">
        <v>8</v>
      </c>
      <c r="F8" s="332">
        <v>75</v>
      </c>
      <c r="G8" s="332">
        <v>77</v>
      </c>
      <c r="H8" s="332"/>
      <c r="I8" s="15">
        <f t="shared" ref="I8:I11" si="0">SUM(F8:H8)</f>
        <v>152</v>
      </c>
      <c r="J8" s="36"/>
      <c r="K8" s="109"/>
      <c r="L8" s="370">
        <f>SUM(J9:J11)</f>
        <v>542</v>
      </c>
      <c r="N8" s="67"/>
      <c r="O8" s="334" t="s">
        <v>80</v>
      </c>
      <c r="P8" s="335" t="s">
        <v>0</v>
      </c>
      <c r="Q8" s="335" t="s">
        <v>1</v>
      </c>
      <c r="R8" s="336"/>
      <c r="S8" s="337"/>
      <c r="U8" s="375"/>
      <c r="V8" s="216" t="s">
        <v>223</v>
      </c>
    </row>
    <row r="9" spans="1:22">
      <c r="A9" s="5"/>
      <c r="B9" s="47"/>
      <c r="C9" s="324" t="s">
        <v>193</v>
      </c>
      <c r="D9" s="320" t="s">
        <v>145</v>
      </c>
      <c r="E9" s="321">
        <v>8</v>
      </c>
      <c r="F9" s="323">
        <v>89</v>
      </c>
      <c r="G9" s="323">
        <v>81</v>
      </c>
      <c r="H9" s="323"/>
      <c r="I9" s="323">
        <f t="shared" si="0"/>
        <v>170</v>
      </c>
      <c r="J9" s="36">
        <v>178</v>
      </c>
      <c r="K9" s="109"/>
      <c r="L9" s="115"/>
      <c r="N9" s="57"/>
      <c r="O9" s="338"/>
      <c r="P9" s="273" t="s">
        <v>166</v>
      </c>
      <c r="Q9" s="339"/>
      <c r="R9" s="340" t="s">
        <v>24</v>
      </c>
      <c r="S9" s="341" t="s">
        <v>30</v>
      </c>
    </row>
    <row r="10" spans="1:22">
      <c r="A10" s="5"/>
      <c r="B10" s="47"/>
      <c r="C10" s="324" t="s">
        <v>194</v>
      </c>
      <c r="D10" s="320" t="s">
        <v>145</v>
      </c>
      <c r="E10" s="321">
        <v>8</v>
      </c>
      <c r="F10" s="323">
        <v>84</v>
      </c>
      <c r="G10" s="323">
        <v>87</v>
      </c>
      <c r="H10" s="323"/>
      <c r="I10" s="323">
        <f t="shared" si="0"/>
        <v>171</v>
      </c>
      <c r="J10" s="36">
        <v>179</v>
      </c>
      <c r="K10" s="109"/>
      <c r="L10" s="115"/>
      <c r="N10" s="5"/>
      <c r="O10" s="342">
        <v>1</v>
      </c>
      <c r="P10" s="327" t="s">
        <v>187</v>
      </c>
      <c r="Q10" s="327" t="s">
        <v>167</v>
      </c>
      <c r="R10" s="343">
        <v>120</v>
      </c>
      <c r="S10" s="344">
        <v>30</v>
      </c>
    </row>
    <row r="11" spans="1:22">
      <c r="A11" s="5"/>
      <c r="B11" s="47"/>
      <c r="C11" s="324" t="s">
        <v>195</v>
      </c>
      <c r="D11" s="320" t="s">
        <v>145</v>
      </c>
      <c r="E11" s="321">
        <v>8</v>
      </c>
      <c r="F11" s="323">
        <v>91</v>
      </c>
      <c r="G11" s="323">
        <v>86</v>
      </c>
      <c r="H11" s="323"/>
      <c r="I11" s="323">
        <f t="shared" si="0"/>
        <v>177</v>
      </c>
      <c r="J11" s="36">
        <v>185</v>
      </c>
      <c r="K11" s="109"/>
      <c r="L11" s="115"/>
      <c r="N11" s="5"/>
      <c r="O11" s="345">
        <v>2</v>
      </c>
      <c r="P11" s="327"/>
      <c r="Q11" s="327"/>
      <c r="R11" s="343"/>
      <c r="S11" s="344"/>
    </row>
    <row r="12" spans="1:22">
      <c r="A12" s="5"/>
      <c r="B12" s="47"/>
      <c r="C12" s="306"/>
      <c r="D12" s="14"/>
      <c r="E12" s="11"/>
      <c r="F12" s="13"/>
      <c r="G12" s="376">
        <f>SUM(G9:G11)</f>
        <v>254</v>
      </c>
      <c r="H12" s="13"/>
      <c r="I12" s="16"/>
      <c r="J12" s="36"/>
      <c r="K12" s="109"/>
      <c r="L12" s="115"/>
      <c r="N12" s="5"/>
      <c r="O12" s="346">
        <v>3</v>
      </c>
      <c r="P12" s="307"/>
      <c r="Q12" s="327"/>
      <c r="R12" s="343"/>
      <c r="S12" s="344"/>
    </row>
    <row r="13" spans="1:22">
      <c r="A13" s="5"/>
      <c r="B13" s="88"/>
      <c r="C13" s="305"/>
      <c r="D13" s="14"/>
      <c r="E13" s="11"/>
      <c r="F13" s="47"/>
      <c r="G13" s="47"/>
      <c r="H13" s="47"/>
      <c r="I13" s="16">
        <f t="shared" ref="I13" si="1">SUM(F13:H13)</f>
        <v>0</v>
      </c>
      <c r="J13" s="36"/>
      <c r="K13" s="109"/>
      <c r="L13" s="115"/>
      <c r="N13" s="5"/>
      <c r="O13" s="347"/>
      <c r="P13" s="307"/>
      <c r="Q13" s="327"/>
      <c r="R13" s="343"/>
      <c r="S13" s="344"/>
    </row>
    <row r="14" spans="1:22">
      <c r="A14" s="37">
        <v>2</v>
      </c>
      <c r="B14" s="46" t="s">
        <v>43</v>
      </c>
      <c r="C14" s="304"/>
      <c r="D14" s="21" t="s">
        <v>149</v>
      </c>
      <c r="E14" s="37"/>
      <c r="F14" s="55" t="s">
        <v>78</v>
      </c>
      <c r="G14" s="55" t="s">
        <v>79</v>
      </c>
      <c r="H14" s="56"/>
      <c r="I14" s="56" t="s">
        <v>24</v>
      </c>
      <c r="J14" s="56" t="s">
        <v>206</v>
      </c>
      <c r="K14" s="110"/>
      <c r="L14" s="116"/>
      <c r="N14" s="5"/>
      <c r="O14" s="347"/>
      <c r="P14" s="327"/>
      <c r="Q14" s="327"/>
      <c r="R14" s="348"/>
      <c r="S14" s="344"/>
    </row>
    <row r="15" spans="1:22">
      <c r="A15" s="5"/>
      <c r="B15" s="48"/>
      <c r="C15" s="324" t="s">
        <v>177</v>
      </c>
      <c r="D15" s="320" t="s">
        <v>149</v>
      </c>
      <c r="E15" s="321">
        <v>8</v>
      </c>
      <c r="F15" s="323">
        <v>79</v>
      </c>
      <c r="G15" s="323">
        <v>75</v>
      </c>
      <c r="H15" s="322"/>
      <c r="I15" s="323">
        <f t="shared" ref="I15:I20" si="2">SUM(F15:H15)</f>
        <v>154</v>
      </c>
      <c r="J15" s="36">
        <v>162</v>
      </c>
      <c r="K15" s="109"/>
      <c r="L15" s="115">
        <f>SUM(J15:J17)</f>
        <v>521</v>
      </c>
      <c r="N15" s="5"/>
      <c r="O15" s="347"/>
      <c r="P15" s="307"/>
      <c r="Q15" s="327"/>
      <c r="R15" s="343"/>
      <c r="S15" s="344"/>
    </row>
    <row r="16" spans="1:22">
      <c r="A16" s="5"/>
      <c r="B16" s="48"/>
      <c r="C16" s="324" t="s">
        <v>188</v>
      </c>
      <c r="D16" s="320" t="s">
        <v>149</v>
      </c>
      <c r="E16" s="321">
        <v>5</v>
      </c>
      <c r="F16" s="323">
        <v>77</v>
      </c>
      <c r="G16" s="323">
        <v>87</v>
      </c>
      <c r="H16" s="323"/>
      <c r="I16" s="323">
        <f t="shared" si="2"/>
        <v>164</v>
      </c>
      <c r="J16" s="36">
        <v>169</v>
      </c>
      <c r="K16" s="109"/>
      <c r="L16" s="115"/>
      <c r="N16" s="5"/>
      <c r="O16" s="347"/>
      <c r="P16" s="327"/>
      <c r="Q16" s="327"/>
      <c r="R16" s="348"/>
      <c r="S16" s="344"/>
    </row>
    <row r="17" spans="1:19">
      <c r="A17" s="5"/>
      <c r="B17" s="48"/>
      <c r="C17" s="324" t="s">
        <v>179</v>
      </c>
      <c r="D17" s="320" t="s">
        <v>149</v>
      </c>
      <c r="E17" s="321">
        <v>0</v>
      </c>
      <c r="F17" s="322">
        <v>96</v>
      </c>
      <c r="G17" s="322">
        <v>94</v>
      </c>
      <c r="H17" s="323"/>
      <c r="I17" s="323">
        <f t="shared" si="2"/>
        <v>190</v>
      </c>
      <c r="J17" s="36">
        <v>190</v>
      </c>
      <c r="K17" s="109"/>
      <c r="L17" s="115"/>
      <c r="N17" s="5"/>
      <c r="O17" s="347"/>
      <c r="P17" s="299"/>
      <c r="Q17" s="299"/>
      <c r="R17" s="348"/>
      <c r="S17" s="344"/>
    </row>
    <row r="18" spans="1:19">
      <c r="A18" s="5"/>
      <c r="B18" s="47"/>
      <c r="C18" s="307"/>
      <c r="D18" s="326"/>
      <c r="E18" s="331"/>
      <c r="F18" s="15"/>
      <c r="G18" s="15"/>
      <c r="H18" s="15"/>
      <c r="I18" s="15">
        <f t="shared" si="2"/>
        <v>0</v>
      </c>
      <c r="J18" s="36"/>
      <c r="K18" s="109"/>
      <c r="L18" s="115"/>
      <c r="N18" s="5"/>
      <c r="O18" s="347"/>
      <c r="P18" s="349"/>
      <c r="Q18" s="299"/>
      <c r="R18" s="350"/>
      <c r="S18" s="344"/>
    </row>
    <row r="19" spans="1:19">
      <c r="A19" s="5"/>
      <c r="B19" s="97"/>
      <c r="C19" s="308"/>
      <c r="D19" s="95"/>
      <c r="E19" s="11"/>
      <c r="F19" s="15"/>
      <c r="G19" s="15"/>
      <c r="H19" s="15"/>
      <c r="I19" s="16">
        <f t="shared" si="2"/>
        <v>0</v>
      </c>
      <c r="J19" s="36"/>
      <c r="K19" s="109"/>
      <c r="L19" s="115"/>
      <c r="N19" s="5"/>
      <c r="O19" s="347"/>
      <c r="P19" s="349"/>
      <c r="Q19" s="299"/>
      <c r="R19" s="350"/>
      <c r="S19" s="344"/>
    </row>
    <row r="20" spans="1:19">
      <c r="A20" s="5"/>
      <c r="B20" s="47"/>
      <c r="C20" s="306"/>
      <c r="D20" s="95"/>
      <c r="E20" s="11"/>
      <c r="F20" s="15"/>
      <c r="G20" s="15"/>
      <c r="H20" s="15"/>
      <c r="I20" s="16">
        <f t="shared" si="2"/>
        <v>0</v>
      </c>
      <c r="J20" s="36"/>
      <c r="K20" s="109" t="s">
        <v>22</v>
      </c>
      <c r="L20" s="115"/>
      <c r="N20" s="5"/>
      <c r="O20" s="347"/>
      <c r="P20" s="349"/>
      <c r="Q20" s="299"/>
      <c r="R20" s="350"/>
      <c r="S20" s="344"/>
    </row>
    <row r="21" spans="1:19">
      <c r="A21" s="37">
        <v>3</v>
      </c>
      <c r="B21" s="46" t="s">
        <v>43</v>
      </c>
      <c r="C21" s="304"/>
      <c r="D21" s="21" t="s">
        <v>165</v>
      </c>
      <c r="E21" s="37"/>
      <c r="F21" s="55" t="s">
        <v>78</v>
      </c>
      <c r="G21" s="55" t="s">
        <v>79</v>
      </c>
      <c r="H21" s="56"/>
      <c r="I21" s="56" t="s">
        <v>24</v>
      </c>
      <c r="J21" s="56" t="s">
        <v>206</v>
      </c>
      <c r="K21" s="109" t="s">
        <v>22</v>
      </c>
      <c r="L21" s="115"/>
      <c r="N21" s="5"/>
      <c r="O21" s="347"/>
      <c r="P21" s="349"/>
      <c r="Q21" s="299"/>
      <c r="R21" s="350"/>
      <c r="S21" s="344"/>
    </row>
    <row r="22" spans="1:19">
      <c r="A22" s="5"/>
      <c r="B22" s="47"/>
      <c r="C22" s="324" t="s">
        <v>182</v>
      </c>
      <c r="D22" s="320" t="s">
        <v>165</v>
      </c>
      <c r="E22" s="321">
        <v>8</v>
      </c>
      <c r="F22" s="323">
        <v>88</v>
      </c>
      <c r="G22" s="323">
        <v>90</v>
      </c>
      <c r="H22" s="323"/>
      <c r="I22" s="323">
        <f t="shared" ref="I22:I27" si="3">SUM(F22:H22)</f>
        <v>178</v>
      </c>
      <c r="J22" s="36">
        <v>186</v>
      </c>
      <c r="K22" s="109"/>
      <c r="L22" s="370">
        <f>SUM(J22:J25)</f>
        <v>542</v>
      </c>
      <c r="N22" s="5"/>
      <c r="O22" s="347"/>
      <c r="P22" s="349"/>
      <c r="Q22" s="299"/>
      <c r="R22" s="350"/>
      <c r="S22" s="344"/>
    </row>
    <row r="23" spans="1:19">
      <c r="A23" s="5"/>
      <c r="B23" s="48"/>
      <c r="C23" s="324" t="s">
        <v>183</v>
      </c>
      <c r="D23" s="320" t="s">
        <v>165</v>
      </c>
      <c r="E23" s="321">
        <v>5</v>
      </c>
      <c r="F23" s="323">
        <v>89</v>
      </c>
      <c r="G23" s="323">
        <v>87</v>
      </c>
      <c r="H23" s="323"/>
      <c r="I23" s="323">
        <f t="shared" si="3"/>
        <v>176</v>
      </c>
      <c r="J23" s="36">
        <v>181</v>
      </c>
      <c r="K23" s="109"/>
      <c r="L23" s="115"/>
      <c r="N23" s="5"/>
      <c r="O23" s="347"/>
      <c r="P23" s="351"/>
      <c r="Q23" s="299"/>
      <c r="R23" s="352"/>
      <c r="S23" s="344"/>
    </row>
    <row r="24" spans="1:19">
      <c r="A24" s="5"/>
      <c r="B24" s="48"/>
      <c r="C24" s="307" t="s">
        <v>184</v>
      </c>
      <c r="D24" s="326" t="s">
        <v>165</v>
      </c>
      <c r="E24" s="331">
        <v>5</v>
      </c>
      <c r="F24" s="15">
        <v>79</v>
      </c>
      <c r="G24" s="15">
        <v>81</v>
      </c>
      <c r="H24" s="15"/>
      <c r="I24" s="15">
        <f t="shared" si="3"/>
        <v>160</v>
      </c>
      <c r="J24" s="36"/>
      <c r="K24" s="109"/>
      <c r="L24" s="115"/>
      <c r="N24" s="5"/>
      <c r="O24" s="347"/>
      <c r="P24" s="305"/>
      <c r="Q24" s="353"/>
      <c r="R24" s="352"/>
      <c r="S24" s="344"/>
    </row>
    <row r="25" spans="1:19">
      <c r="A25" s="5"/>
      <c r="B25" s="48"/>
      <c r="C25" s="324" t="s">
        <v>185</v>
      </c>
      <c r="D25" s="320" t="s">
        <v>165</v>
      </c>
      <c r="E25" s="321">
        <v>5</v>
      </c>
      <c r="F25" s="322">
        <v>86</v>
      </c>
      <c r="G25" s="322">
        <v>84</v>
      </c>
      <c r="H25" s="325"/>
      <c r="I25" s="323">
        <f t="shared" si="3"/>
        <v>170</v>
      </c>
      <c r="J25" s="36">
        <v>175</v>
      </c>
      <c r="K25" s="109"/>
      <c r="L25" s="115"/>
      <c r="N25" s="57"/>
      <c r="O25" s="354"/>
      <c r="P25" s="273" t="s">
        <v>163</v>
      </c>
      <c r="Q25" s="355"/>
      <c r="R25" s="340" t="s">
        <v>24</v>
      </c>
      <c r="S25" s="356" t="s">
        <v>30</v>
      </c>
    </row>
    <row r="26" spans="1:19">
      <c r="A26" s="5"/>
      <c r="B26" s="47"/>
      <c r="C26" s="306"/>
      <c r="D26" s="14"/>
      <c r="E26" s="11"/>
      <c r="F26" s="16"/>
      <c r="G26" s="377">
        <f>SUM(G22:G23,G25)</f>
        <v>261</v>
      </c>
      <c r="H26" s="16"/>
      <c r="I26" s="16"/>
      <c r="J26" s="36"/>
      <c r="K26" s="109"/>
      <c r="L26" s="115"/>
      <c r="N26" s="5"/>
      <c r="O26" s="357">
        <v>1</v>
      </c>
      <c r="P26" s="307" t="s">
        <v>199</v>
      </c>
      <c r="Q26" s="327" t="s">
        <v>95</v>
      </c>
      <c r="R26" s="348">
        <v>184</v>
      </c>
      <c r="S26" s="344">
        <v>30</v>
      </c>
    </row>
    <row r="27" spans="1:19">
      <c r="A27" s="5"/>
      <c r="B27" s="47"/>
      <c r="C27" s="306"/>
      <c r="D27" s="14"/>
      <c r="E27" s="11"/>
      <c r="F27" s="15"/>
      <c r="G27" s="15"/>
      <c r="H27" s="15"/>
      <c r="I27" s="16">
        <f t="shared" si="3"/>
        <v>0</v>
      </c>
      <c r="J27" s="36"/>
      <c r="K27" s="109"/>
      <c r="L27" s="115"/>
      <c r="N27" s="5"/>
      <c r="O27" s="358">
        <v>2</v>
      </c>
      <c r="P27" s="307" t="s">
        <v>196</v>
      </c>
      <c r="Q27" s="327" t="s">
        <v>168</v>
      </c>
      <c r="R27" s="378">
        <v>178</v>
      </c>
      <c r="S27" s="344">
        <v>26</v>
      </c>
    </row>
    <row r="28" spans="1:19">
      <c r="A28" s="37">
        <v>4</v>
      </c>
      <c r="B28" s="46" t="s">
        <v>43</v>
      </c>
      <c r="C28" s="304"/>
      <c r="D28" s="21" t="s">
        <v>192</v>
      </c>
      <c r="E28" s="37"/>
      <c r="F28" s="55" t="s">
        <v>78</v>
      </c>
      <c r="G28" s="55" t="s">
        <v>79</v>
      </c>
      <c r="H28" s="56"/>
      <c r="I28" s="56" t="s">
        <v>24</v>
      </c>
      <c r="J28" s="56" t="s">
        <v>206</v>
      </c>
      <c r="K28" s="109" t="s">
        <v>22</v>
      </c>
      <c r="L28" s="115"/>
      <c r="N28" s="5"/>
      <c r="O28" s="346">
        <v>3</v>
      </c>
      <c r="P28" s="307" t="s">
        <v>197</v>
      </c>
      <c r="Q28" s="327" t="s">
        <v>168</v>
      </c>
      <c r="R28" s="378">
        <v>178</v>
      </c>
      <c r="S28" s="344">
        <v>23</v>
      </c>
    </row>
    <row r="29" spans="1:19">
      <c r="A29" s="5"/>
      <c r="B29" s="90"/>
      <c r="C29" s="324" t="s">
        <v>189</v>
      </c>
      <c r="D29" s="320" t="s">
        <v>192</v>
      </c>
      <c r="E29" s="321">
        <v>8</v>
      </c>
      <c r="F29" s="323">
        <v>84</v>
      </c>
      <c r="G29" s="323">
        <v>75</v>
      </c>
      <c r="H29" s="323"/>
      <c r="I29" s="323">
        <f t="shared" ref="I29:I34" si="4">SUM(F29:H29)</f>
        <v>159</v>
      </c>
      <c r="J29" s="36">
        <v>167</v>
      </c>
      <c r="K29" s="109"/>
      <c r="L29" s="115">
        <f>SUM(J29:J31)</f>
        <v>484</v>
      </c>
      <c r="N29" s="5"/>
      <c r="O29" s="347">
        <v>4</v>
      </c>
      <c r="P29" s="307" t="s">
        <v>202</v>
      </c>
      <c r="Q29" s="327" t="s">
        <v>95</v>
      </c>
      <c r="R29" s="348">
        <v>177</v>
      </c>
      <c r="S29" s="344">
        <v>21</v>
      </c>
    </row>
    <row r="30" spans="1:19">
      <c r="A30" s="5"/>
      <c r="B30" s="47"/>
      <c r="C30" s="324" t="s">
        <v>190</v>
      </c>
      <c r="D30" s="320" t="s">
        <v>192</v>
      </c>
      <c r="E30" s="321">
        <v>8</v>
      </c>
      <c r="F30" s="323">
        <v>75</v>
      </c>
      <c r="G30" s="323">
        <v>69</v>
      </c>
      <c r="H30" s="323"/>
      <c r="I30" s="323">
        <f t="shared" si="4"/>
        <v>144</v>
      </c>
      <c r="J30" s="36">
        <v>152</v>
      </c>
      <c r="K30" s="109"/>
      <c r="L30" s="115"/>
      <c r="N30" s="5"/>
      <c r="O30" s="347">
        <v>5</v>
      </c>
      <c r="P30" s="307" t="s">
        <v>183</v>
      </c>
      <c r="Q30" s="327" t="s">
        <v>165</v>
      </c>
      <c r="R30" s="348">
        <v>176</v>
      </c>
      <c r="S30" s="344">
        <v>20</v>
      </c>
    </row>
    <row r="31" spans="1:19">
      <c r="A31" s="5"/>
      <c r="B31" s="47"/>
      <c r="C31" s="324" t="s">
        <v>191</v>
      </c>
      <c r="D31" s="320" t="s">
        <v>192</v>
      </c>
      <c r="E31" s="321">
        <v>8</v>
      </c>
      <c r="F31" s="323">
        <v>87</v>
      </c>
      <c r="G31" s="323">
        <v>70</v>
      </c>
      <c r="H31" s="323"/>
      <c r="I31" s="323">
        <f t="shared" si="4"/>
        <v>157</v>
      </c>
      <c r="J31" s="36">
        <v>165</v>
      </c>
      <c r="K31" s="109"/>
      <c r="L31" s="120"/>
      <c r="N31" s="5"/>
      <c r="O31" s="347">
        <v>6</v>
      </c>
      <c r="P31" s="307" t="s">
        <v>185</v>
      </c>
      <c r="Q31" s="327" t="s">
        <v>165</v>
      </c>
      <c r="R31" s="348">
        <v>170</v>
      </c>
      <c r="S31" s="344">
        <v>19</v>
      </c>
    </row>
    <row r="32" spans="1:19">
      <c r="A32" s="5"/>
      <c r="B32" s="47"/>
      <c r="C32" s="306"/>
      <c r="D32" s="14"/>
      <c r="E32" s="11"/>
      <c r="F32" s="13"/>
      <c r="G32" s="13"/>
      <c r="H32" s="13"/>
      <c r="I32" s="16">
        <f t="shared" si="4"/>
        <v>0</v>
      </c>
      <c r="J32" s="36"/>
      <c r="K32" s="109"/>
      <c r="L32" s="120"/>
      <c r="N32" s="5"/>
      <c r="O32" s="347">
        <v>7</v>
      </c>
      <c r="P32" s="307" t="s">
        <v>188</v>
      </c>
      <c r="Q32" s="327" t="s">
        <v>149</v>
      </c>
      <c r="R32" s="348">
        <v>164</v>
      </c>
      <c r="S32" s="344">
        <v>18</v>
      </c>
    </row>
    <row r="33" spans="1:19">
      <c r="A33" s="5"/>
      <c r="B33" s="47"/>
      <c r="C33" s="306"/>
      <c r="D33" s="14"/>
      <c r="E33" s="11"/>
      <c r="F33" s="13"/>
      <c r="G33" s="13"/>
      <c r="H33" s="13"/>
      <c r="I33" s="16">
        <f t="shared" si="4"/>
        <v>0</v>
      </c>
      <c r="J33" s="36"/>
      <c r="K33" s="109"/>
      <c r="L33" s="115"/>
      <c r="N33" s="5"/>
      <c r="O33" s="347">
        <v>8</v>
      </c>
      <c r="P33" s="307" t="s">
        <v>184</v>
      </c>
      <c r="Q33" s="327" t="s">
        <v>165</v>
      </c>
      <c r="R33" s="348">
        <v>160</v>
      </c>
      <c r="S33" s="344">
        <v>17</v>
      </c>
    </row>
    <row r="34" spans="1:19">
      <c r="A34" s="5"/>
      <c r="B34" s="47"/>
      <c r="C34" s="306"/>
      <c r="D34" s="14"/>
      <c r="E34" s="11"/>
      <c r="F34" s="16"/>
      <c r="G34" s="15"/>
      <c r="H34" s="15"/>
      <c r="I34" s="16">
        <f t="shared" si="4"/>
        <v>0</v>
      </c>
      <c r="J34" s="99" t="s">
        <v>22</v>
      </c>
      <c r="L34" s="115"/>
      <c r="N34" s="5"/>
      <c r="O34" s="347">
        <v>9</v>
      </c>
      <c r="P34" s="307" t="s">
        <v>201</v>
      </c>
      <c r="Q34" s="327" t="s">
        <v>168</v>
      </c>
      <c r="R34" s="348">
        <v>148</v>
      </c>
      <c r="S34" s="344">
        <v>16</v>
      </c>
    </row>
    <row r="35" spans="1:19">
      <c r="A35" s="37">
        <v>5</v>
      </c>
      <c r="B35" s="46" t="s">
        <v>43</v>
      </c>
      <c r="C35" s="304"/>
      <c r="D35" s="21" t="s">
        <v>95</v>
      </c>
      <c r="E35" s="37"/>
      <c r="F35" s="55" t="s">
        <v>78</v>
      </c>
      <c r="G35" s="55" t="s">
        <v>79</v>
      </c>
      <c r="H35" s="56"/>
      <c r="I35" s="56" t="s">
        <v>24</v>
      </c>
      <c r="J35" s="56" t="s">
        <v>206</v>
      </c>
      <c r="K35" s="109" t="s">
        <v>22</v>
      </c>
      <c r="L35" s="115"/>
      <c r="N35" s="5"/>
      <c r="O35" s="347">
        <v>10</v>
      </c>
      <c r="P35" s="307" t="s">
        <v>203</v>
      </c>
      <c r="Q35" s="327" t="s">
        <v>95</v>
      </c>
      <c r="R35" s="348">
        <v>133</v>
      </c>
      <c r="S35" s="344">
        <v>15</v>
      </c>
    </row>
    <row r="36" spans="1:19">
      <c r="A36" s="5"/>
      <c r="B36" s="47"/>
      <c r="C36" s="324" t="s">
        <v>199</v>
      </c>
      <c r="D36" s="320" t="s">
        <v>95</v>
      </c>
      <c r="E36" s="321">
        <v>5</v>
      </c>
      <c r="F36" s="322">
        <v>93</v>
      </c>
      <c r="G36" s="322">
        <v>91</v>
      </c>
      <c r="H36" s="323"/>
      <c r="I36" s="323">
        <f t="shared" ref="I36:I41" si="5">SUM(F36:H36)</f>
        <v>184</v>
      </c>
      <c r="J36" s="372">
        <v>189</v>
      </c>
      <c r="K36" s="109"/>
      <c r="L36" s="115">
        <f>SUM(J36:J38)</f>
        <v>558</v>
      </c>
      <c r="N36" s="5"/>
      <c r="O36" s="347">
        <v>11</v>
      </c>
      <c r="P36" s="327" t="s">
        <v>200</v>
      </c>
      <c r="Q36" s="327" t="s">
        <v>95</v>
      </c>
      <c r="R36" s="348">
        <v>103</v>
      </c>
      <c r="S36" s="344">
        <v>14</v>
      </c>
    </row>
    <row r="37" spans="1:19">
      <c r="A37" s="5"/>
      <c r="B37" s="47"/>
      <c r="C37" s="324" t="s">
        <v>202</v>
      </c>
      <c r="D37" s="320" t="s">
        <v>95</v>
      </c>
      <c r="E37" s="321">
        <v>5</v>
      </c>
      <c r="F37" s="325">
        <v>90</v>
      </c>
      <c r="G37" s="325">
        <v>87</v>
      </c>
      <c r="H37" s="325"/>
      <c r="I37" s="323">
        <f>SUM(F37:H37)</f>
        <v>177</v>
      </c>
      <c r="J37" s="36">
        <v>182</v>
      </c>
      <c r="K37" s="109"/>
      <c r="L37" s="115"/>
      <c r="N37" s="57"/>
      <c r="O37" s="354"/>
      <c r="P37" s="273" t="s">
        <v>225</v>
      </c>
      <c r="Q37" s="355"/>
      <c r="R37" s="340" t="s">
        <v>24</v>
      </c>
      <c r="S37" s="356" t="s">
        <v>30</v>
      </c>
    </row>
    <row r="38" spans="1:19">
      <c r="A38" s="5"/>
      <c r="B38" s="47"/>
      <c r="C38" s="324" t="s">
        <v>204</v>
      </c>
      <c r="D38" s="320" t="s">
        <v>95</v>
      </c>
      <c r="E38" s="321">
        <v>0</v>
      </c>
      <c r="F38" s="323">
        <v>95</v>
      </c>
      <c r="G38" s="323">
        <v>92</v>
      </c>
      <c r="H38" s="323"/>
      <c r="I38" s="323">
        <f>SUM(F38:H38)</f>
        <v>187</v>
      </c>
      <c r="J38" s="372">
        <v>187</v>
      </c>
      <c r="K38" s="109"/>
      <c r="L38" s="115"/>
      <c r="N38" s="5"/>
      <c r="O38" s="342">
        <v>1</v>
      </c>
      <c r="P38" s="307" t="s">
        <v>182</v>
      </c>
      <c r="Q38" s="327" t="s">
        <v>165</v>
      </c>
      <c r="R38" s="352">
        <v>178</v>
      </c>
      <c r="S38" s="344">
        <v>30</v>
      </c>
    </row>
    <row r="39" spans="1:19">
      <c r="A39" s="5"/>
      <c r="B39" s="92"/>
      <c r="C39" s="307" t="s">
        <v>203</v>
      </c>
      <c r="D39" s="326" t="s">
        <v>95</v>
      </c>
      <c r="E39" s="331">
        <v>5</v>
      </c>
      <c r="F39" s="15">
        <v>60</v>
      </c>
      <c r="G39" s="15">
        <v>73</v>
      </c>
      <c r="H39" s="15"/>
      <c r="I39" s="15">
        <f>SUM(F39:H39)</f>
        <v>133</v>
      </c>
      <c r="J39" s="372"/>
      <c r="K39" s="109"/>
      <c r="L39" s="120"/>
      <c r="N39" s="5"/>
      <c r="O39" s="345">
        <v>2</v>
      </c>
      <c r="P39" s="330" t="s">
        <v>186</v>
      </c>
      <c r="Q39" s="327" t="s">
        <v>176</v>
      </c>
      <c r="R39" s="352">
        <v>171</v>
      </c>
      <c r="S39" s="344">
        <v>26</v>
      </c>
    </row>
    <row r="40" spans="1:19">
      <c r="A40" s="5"/>
      <c r="B40" s="90"/>
      <c r="C40" s="327" t="s">
        <v>200</v>
      </c>
      <c r="D40" s="326" t="s">
        <v>95</v>
      </c>
      <c r="E40" s="331">
        <v>5</v>
      </c>
      <c r="F40" s="333">
        <v>47</v>
      </c>
      <c r="G40" s="333">
        <v>56</v>
      </c>
      <c r="H40" s="15"/>
      <c r="I40" s="15">
        <f>SUM(F40:H40)</f>
        <v>103</v>
      </c>
      <c r="J40" s="372" t="s">
        <v>22</v>
      </c>
      <c r="K40" s="109"/>
      <c r="L40" s="115"/>
      <c r="N40" s="5"/>
      <c r="O40" s="346">
        <v>3</v>
      </c>
      <c r="P40" s="307" t="s">
        <v>219</v>
      </c>
      <c r="Q40" s="327" t="s">
        <v>176</v>
      </c>
      <c r="R40" s="362">
        <v>166</v>
      </c>
      <c r="S40" s="344">
        <v>23</v>
      </c>
    </row>
    <row r="41" spans="1:19">
      <c r="A41" s="5"/>
      <c r="B41" s="47"/>
      <c r="C41" s="306"/>
      <c r="D41" s="14"/>
      <c r="E41" s="11"/>
      <c r="F41" s="16"/>
      <c r="G41" s="15"/>
      <c r="H41" s="15"/>
      <c r="I41" s="16">
        <f t="shared" si="5"/>
        <v>0</v>
      </c>
      <c r="J41" s="99" t="s">
        <v>22</v>
      </c>
      <c r="K41" s="109"/>
      <c r="L41" s="115"/>
      <c r="N41" s="5"/>
      <c r="O41" s="347">
        <v>4</v>
      </c>
      <c r="P41" s="327" t="s">
        <v>220</v>
      </c>
      <c r="Q41" s="327" t="s">
        <v>176</v>
      </c>
      <c r="R41" s="362">
        <v>165</v>
      </c>
      <c r="S41" s="344">
        <v>21</v>
      </c>
    </row>
    <row r="42" spans="1:19">
      <c r="A42" s="37">
        <v>6</v>
      </c>
      <c r="B42" s="46" t="s">
        <v>43</v>
      </c>
      <c r="C42" s="304"/>
      <c r="D42" s="21" t="s">
        <v>167</v>
      </c>
      <c r="E42" s="37"/>
      <c r="F42" s="55" t="s">
        <v>78</v>
      </c>
      <c r="G42" s="55" t="s">
        <v>79</v>
      </c>
      <c r="H42" s="56"/>
      <c r="I42" s="56" t="s">
        <v>24</v>
      </c>
      <c r="J42" s="56" t="s">
        <v>206</v>
      </c>
      <c r="K42" s="109"/>
      <c r="L42" s="115"/>
      <c r="N42" s="5"/>
      <c r="O42" s="347">
        <v>5</v>
      </c>
      <c r="P42" s="307" t="s">
        <v>208</v>
      </c>
      <c r="Q42" s="327" t="s">
        <v>198</v>
      </c>
      <c r="R42" s="379">
        <v>161</v>
      </c>
      <c r="S42" s="344">
        <v>20</v>
      </c>
    </row>
    <row r="43" spans="1:19">
      <c r="A43" s="5"/>
      <c r="B43" s="47"/>
      <c r="C43" s="324" t="s">
        <v>178</v>
      </c>
      <c r="D43" s="320" t="s">
        <v>167</v>
      </c>
      <c r="E43" s="321">
        <v>0</v>
      </c>
      <c r="F43" s="323">
        <v>89</v>
      </c>
      <c r="G43" s="323">
        <v>90</v>
      </c>
      <c r="H43" s="322"/>
      <c r="I43" s="323">
        <f t="shared" ref="I43:I48" si="6">SUM(F43:H43)</f>
        <v>179</v>
      </c>
      <c r="J43" s="36">
        <v>179</v>
      </c>
      <c r="K43" s="109"/>
      <c r="L43" s="115">
        <f>SUM(J43:J45)</f>
        <v>480</v>
      </c>
      <c r="N43" s="5"/>
      <c r="O43" s="347">
        <v>6</v>
      </c>
      <c r="P43" s="307" t="s">
        <v>218</v>
      </c>
      <c r="Q43" s="327" t="s">
        <v>176</v>
      </c>
      <c r="R43" s="379">
        <v>161</v>
      </c>
      <c r="S43" s="344">
        <v>19</v>
      </c>
    </row>
    <row r="44" spans="1:19">
      <c r="A44" s="5"/>
      <c r="B44" s="47"/>
      <c r="C44" s="324" t="s">
        <v>180</v>
      </c>
      <c r="D44" s="320" t="s">
        <v>167</v>
      </c>
      <c r="E44" s="321">
        <v>0</v>
      </c>
      <c r="F44" s="323">
        <v>85</v>
      </c>
      <c r="G44" s="323">
        <v>88</v>
      </c>
      <c r="H44" s="322"/>
      <c r="I44" s="323">
        <f t="shared" si="6"/>
        <v>173</v>
      </c>
      <c r="J44" s="36">
        <v>173</v>
      </c>
      <c r="K44" s="109"/>
      <c r="L44" s="115"/>
      <c r="N44" s="5"/>
      <c r="O44" s="347">
        <v>7</v>
      </c>
      <c r="P44" s="307" t="s">
        <v>177</v>
      </c>
      <c r="Q44" s="327" t="s">
        <v>149</v>
      </c>
      <c r="R44" s="352">
        <v>154</v>
      </c>
      <c r="S44" s="344">
        <v>18</v>
      </c>
    </row>
    <row r="45" spans="1:19">
      <c r="A45" s="5"/>
      <c r="B45" s="47"/>
      <c r="C45" s="327" t="s">
        <v>187</v>
      </c>
      <c r="D45" s="326" t="s">
        <v>167</v>
      </c>
      <c r="E45" s="331">
        <v>8</v>
      </c>
      <c r="F45" s="15">
        <v>51</v>
      </c>
      <c r="G45" s="15">
        <v>69</v>
      </c>
      <c r="H45" s="15"/>
      <c r="I45" s="15">
        <f>SUM(F45:H45)</f>
        <v>120</v>
      </c>
      <c r="J45" s="36">
        <v>128</v>
      </c>
      <c r="K45" s="109"/>
      <c r="L45" s="115" t="s">
        <v>22</v>
      </c>
      <c r="N45" s="5"/>
      <c r="O45" s="347">
        <v>8</v>
      </c>
      <c r="P45" s="306" t="s">
        <v>221</v>
      </c>
      <c r="Q45" s="299" t="s">
        <v>176</v>
      </c>
      <c r="R45" s="352">
        <v>144</v>
      </c>
      <c r="S45" s="344">
        <v>17</v>
      </c>
    </row>
    <row r="46" spans="1:19">
      <c r="A46" s="5"/>
      <c r="B46" s="47"/>
      <c r="C46" s="327"/>
      <c r="D46" s="326"/>
      <c r="E46" s="331"/>
      <c r="F46" s="333"/>
      <c r="G46" s="333"/>
      <c r="H46" s="332"/>
      <c r="I46" s="15">
        <f t="shared" ref="I46" si="7">SUM(F46:H46)</f>
        <v>0</v>
      </c>
      <c r="J46" s="36"/>
      <c r="K46" s="109"/>
      <c r="L46" s="115"/>
      <c r="N46" s="5"/>
      <c r="O46" s="347"/>
      <c r="P46" s="359"/>
      <c r="Q46" s="299"/>
      <c r="R46" s="352"/>
      <c r="S46" s="344"/>
    </row>
    <row r="47" spans="1:19">
      <c r="A47" s="5"/>
      <c r="B47" s="47"/>
      <c r="C47" s="327"/>
      <c r="D47" s="326"/>
      <c r="E47" s="331"/>
      <c r="F47" s="333"/>
      <c r="G47" s="333"/>
      <c r="H47" s="332"/>
      <c r="I47" s="15">
        <f t="shared" si="6"/>
        <v>0</v>
      </c>
      <c r="J47" s="36"/>
      <c r="K47" s="109"/>
      <c r="L47" s="115"/>
      <c r="N47" s="5"/>
      <c r="O47" s="347"/>
      <c r="P47" s="359"/>
      <c r="Q47" s="299"/>
      <c r="R47" s="352"/>
      <c r="S47" s="344"/>
    </row>
    <row r="48" spans="1:19">
      <c r="A48" s="5"/>
      <c r="B48" s="47"/>
      <c r="C48" s="306"/>
      <c r="D48" s="14"/>
      <c r="E48" s="11"/>
      <c r="F48" s="13"/>
      <c r="G48" s="96"/>
      <c r="H48" s="96"/>
      <c r="I48" s="16">
        <f t="shared" si="6"/>
        <v>0</v>
      </c>
      <c r="J48" s="36"/>
      <c r="K48" s="109"/>
      <c r="L48" s="115"/>
      <c r="N48" s="57"/>
      <c r="O48" s="354"/>
      <c r="P48" s="273" t="s">
        <v>224</v>
      </c>
      <c r="Q48" s="355"/>
      <c r="R48" s="340" t="s">
        <v>24</v>
      </c>
      <c r="S48" s="356" t="s">
        <v>30</v>
      </c>
    </row>
    <row r="49" spans="1:19">
      <c r="A49" s="37">
        <v>7</v>
      </c>
      <c r="B49" s="46" t="s">
        <v>43</v>
      </c>
      <c r="C49" s="304"/>
      <c r="D49" s="21" t="s">
        <v>168</v>
      </c>
      <c r="E49" s="37"/>
      <c r="F49" s="55" t="s">
        <v>78</v>
      </c>
      <c r="G49" s="55" t="s">
        <v>79</v>
      </c>
      <c r="H49" s="56"/>
      <c r="I49" s="56" t="s">
        <v>24</v>
      </c>
      <c r="J49" s="56" t="s">
        <v>206</v>
      </c>
      <c r="K49" s="109" t="s">
        <v>22</v>
      </c>
      <c r="L49" s="115"/>
      <c r="N49" s="5"/>
      <c r="O49" s="342">
        <v>1</v>
      </c>
      <c r="P49" s="307" t="s">
        <v>195</v>
      </c>
      <c r="Q49" s="327" t="s">
        <v>145</v>
      </c>
      <c r="R49" s="360">
        <v>177</v>
      </c>
      <c r="S49" s="344">
        <v>30</v>
      </c>
    </row>
    <row r="50" spans="1:19">
      <c r="A50" s="5"/>
      <c r="B50" s="47"/>
      <c r="C50" s="324" t="s">
        <v>196</v>
      </c>
      <c r="D50" s="320" t="s">
        <v>168</v>
      </c>
      <c r="E50" s="321">
        <v>5</v>
      </c>
      <c r="F50" s="323">
        <v>88</v>
      </c>
      <c r="G50" s="323">
        <v>90</v>
      </c>
      <c r="H50" s="325"/>
      <c r="I50" s="323">
        <f t="shared" ref="I50:I55" si="8">SUM(F50:H50)</f>
        <v>178</v>
      </c>
      <c r="J50" s="36">
        <v>183</v>
      </c>
      <c r="K50" s="109"/>
      <c r="L50" s="115">
        <f>SUM(J50:J52)</f>
        <v>519</v>
      </c>
      <c r="N50" s="5"/>
      <c r="O50" s="345">
        <v>2</v>
      </c>
      <c r="P50" s="307" t="s">
        <v>194</v>
      </c>
      <c r="Q50" s="327" t="s">
        <v>145</v>
      </c>
      <c r="R50" s="360">
        <v>171</v>
      </c>
      <c r="S50" s="344">
        <v>26</v>
      </c>
    </row>
    <row r="51" spans="1:19">
      <c r="A51" s="5"/>
      <c r="B51" s="47"/>
      <c r="C51" s="324" t="s">
        <v>197</v>
      </c>
      <c r="D51" s="320" t="s">
        <v>168</v>
      </c>
      <c r="E51" s="321">
        <v>5</v>
      </c>
      <c r="F51" s="322">
        <v>91</v>
      </c>
      <c r="G51" s="322">
        <v>87</v>
      </c>
      <c r="H51" s="325"/>
      <c r="I51" s="323">
        <f t="shared" si="8"/>
        <v>178</v>
      </c>
      <c r="J51" s="36">
        <v>183</v>
      </c>
      <c r="K51" s="109"/>
      <c r="L51" s="115"/>
      <c r="N51" s="5"/>
      <c r="O51" s="346">
        <v>3</v>
      </c>
      <c r="P51" s="307" t="s">
        <v>193</v>
      </c>
      <c r="Q51" s="327" t="s">
        <v>145</v>
      </c>
      <c r="R51" s="360">
        <v>170</v>
      </c>
      <c r="S51" s="344">
        <v>23</v>
      </c>
    </row>
    <row r="52" spans="1:19">
      <c r="A52" s="5"/>
      <c r="B52" s="47"/>
      <c r="C52" s="324" t="s">
        <v>201</v>
      </c>
      <c r="D52" s="320" t="s">
        <v>168</v>
      </c>
      <c r="E52" s="321">
        <v>5</v>
      </c>
      <c r="F52" s="323">
        <v>64</v>
      </c>
      <c r="G52" s="323">
        <v>84</v>
      </c>
      <c r="H52" s="323"/>
      <c r="I52" s="323">
        <f>SUM(F52:H52)</f>
        <v>148</v>
      </c>
      <c r="J52" s="36">
        <v>153</v>
      </c>
      <c r="K52" s="109"/>
      <c r="L52" s="115"/>
      <c r="N52" s="5"/>
      <c r="O52" s="347">
        <v>4</v>
      </c>
      <c r="P52" s="307" t="s">
        <v>189</v>
      </c>
      <c r="Q52" s="327" t="s">
        <v>192</v>
      </c>
      <c r="R52" s="362">
        <v>159</v>
      </c>
      <c r="S52" s="344">
        <v>21</v>
      </c>
    </row>
    <row r="53" spans="1:19">
      <c r="A53" s="5"/>
      <c r="B53" s="47"/>
      <c r="C53" s="299"/>
      <c r="D53" s="14"/>
      <c r="E53" s="11"/>
      <c r="F53" s="32"/>
      <c r="G53" s="33"/>
      <c r="H53" s="33"/>
      <c r="I53" s="16">
        <f t="shared" ref="I53" si="9">SUM(F53:H53)</f>
        <v>0</v>
      </c>
      <c r="J53" s="36"/>
      <c r="K53" s="109"/>
      <c r="L53" s="115"/>
      <c r="N53" s="5"/>
      <c r="O53" s="361">
        <v>5</v>
      </c>
      <c r="P53" s="307" t="s">
        <v>191</v>
      </c>
      <c r="Q53" s="327" t="s">
        <v>192</v>
      </c>
      <c r="R53" s="363">
        <v>157</v>
      </c>
      <c r="S53" s="344">
        <v>20</v>
      </c>
    </row>
    <row r="54" spans="1:19">
      <c r="A54" s="5"/>
      <c r="B54" s="47"/>
      <c r="C54" s="299"/>
      <c r="D54" s="14"/>
      <c r="E54" s="11"/>
      <c r="F54" s="32"/>
      <c r="G54" s="33"/>
      <c r="H54" s="33"/>
      <c r="I54" s="16">
        <f t="shared" si="8"/>
        <v>0</v>
      </c>
      <c r="J54" s="36"/>
      <c r="K54" s="109"/>
      <c r="L54" s="115"/>
      <c r="N54" s="5"/>
      <c r="O54" s="347">
        <v>6</v>
      </c>
      <c r="P54" s="307" t="s">
        <v>181</v>
      </c>
      <c r="Q54" s="327" t="s">
        <v>145</v>
      </c>
      <c r="R54" s="360">
        <v>152</v>
      </c>
      <c r="S54" s="344">
        <v>19</v>
      </c>
    </row>
    <row r="55" spans="1:19">
      <c r="A55" s="5"/>
      <c r="B55" s="47"/>
      <c r="C55" s="299"/>
      <c r="D55" s="14"/>
      <c r="E55" s="11"/>
      <c r="F55" s="32"/>
      <c r="G55" s="32"/>
      <c r="H55" s="32"/>
      <c r="I55" s="16">
        <f t="shared" si="8"/>
        <v>0</v>
      </c>
      <c r="J55" s="36"/>
      <c r="K55" s="109"/>
      <c r="L55" s="115"/>
      <c r="N55" s="5"/>
      <c r="O55" s="361">
        <v>7</v>
      </c>
      <c r="P55" s="307" t="s">
        <v>190</v>
      </c>
      <c r="Q55" s="327" t="s">
        <v>192</v>
      </c>
      <c r="R55" s="363">
        <v>144</v>
      </c>
      <c r="S55" s="344">
        <v>18</v>
      </c>
    </row>
    <row r="56" spans="1:19">
      <c r="A56" s="37">
        <v>8</v>
      </c>
      <c r="B56" s="46" t="s">
        <v>43</v>
      </c>
      <c r="C56" s="304"/>
      <c r="D56" s="21" t="s">
        <v>176</v>
      </c>
      <c r="E56" s="37"/>
      <c r="F56" s="55" t="s">
        <v>78</v>
      </c>
      <c r="G56" s="55" t="s">
        <v>79</v>
      </c>
      <c r="H56" s="56"/>
      <c r="I56" s="56" t="s">
        <v>24</v>
      </c>
      <c r="J56" s="56">
        <v>10.9</v>
      </c>
      <c r="K56" s="109" t="s">
        <v>22</v>
      </c>
      <c r="L56" s="115"/>
      <c r="N56" s="5"/>
      <c r="O56" s="347"/>
      <c r="P56" s="307"/>
      <c r="Q56" s="327"/>
      <c r="R56" s="363"/>
      <c r="S56" s="344"/>
    </row>
    <row r="57" spans="1:19">
      <c r="A57" s="5"/>
      <c r="B57" s="47"/>
      <c r="C57" s="324" t="s">
        <v>186</v>
      </c>
      <c r="D57" s="320" t="s">
        <v>176</v>
      </c>
      <c r="E57" s="321">
        <v>8</v>
      </c>
      <c r="F57" s="323">
        <v>85</v>
      </c>
      <c r="G57" s="323">
        <v>86</v>
      </c>
      <c r="H57" s="323"/>
      <c r="I57" s="323">
        <f t="shared" ref="I57:I62" si="10">SUM(F57:H57)</f>
        <v>171</v>
      </c>
      <c r="J57" s="373">
        <v>179</v>
      </c>
      <c r="K57" s="109"/>
      <c r="L57" s="115">
        <f>SUM(J57:J61)</f>
        <v>526</v>
      </c>
      <c r="N57" s="5"/>
      <c r="O57" s="347"/>
      <c r="P57" s="307"/>
      <c r="Q57" s="327"/>
      <c r="R57" s="348"/>
      <c r="S57" s="344"/>
    </row>
    <row r="58" spans="1:19">
      <c r="A58" s="5"/>
      <c r="B58" s="90"/>
      <c r="C58" s="307" t="s">
        <v>218</v>
      </c>
      <c r="D58" s="326" t="s">
        <v>176</v>
      </c>
      <c r="E58" s="331">
        <v>8</v>
      </c>
      <c r="F58" s="15">
        <v>80</v>
      </c>
      <c r="G58" s="15">
        <v>81</v>
      </c>
      <c r="H58" s="15"/>
      <c r="I58" s="15">
        <f t="shared" si="10"/>
        <v>161</v>
      </c>
      <c r="J58" s="36" t="s">
        <v>22</v>
      </c>
      <c r="K58" s="109"/>
      <c r="L58" s="115"/>
      <c r="N58" s="5"/>
      <c r="O58" s="347"/>
      <c r="P58" s="309"/>
      <c r="Q58" s="364"/>
      <c r="R58" s="348"/>
      <c r="S58" s="344"/>
    </row>
    <row r="59" spans="1:19">
      <c r="A59" s="5"/>
      <c r="B59" s="47"/>
      <c r="C59" s="324" t="s">
        <v>219</v>
      </c>
      <c r="D59" s="320" t="s">
        <v>176</v>
      </c>
      <c r="E59" s="321">
        <v>8</v>
      </c>
      <c r="F59" s="323">
        <v>82</v>
      </c>
      <c r="G59" s="323">
        <v>84</v>
      </c>
      <c r="H59" s="323"/>
      <c r="I59" s="323">
        <f t="shared" si="10"/>
        <v>166</v>
      </c>
      <c r="J59" s="373">
        <v>174</v>
      </c>
      <c r="K59" s="109"/>
      <c r="L59" s="115"/>
      <c r="N59" s="5"/>
      <c r="O59" s="347"/>
      <c r="P59" s="305"/>
      <c r="Q59" s="299"/>
      <c r="R59" s="352"/>
      <c r="S59" s="344"/>
    </row>
    <row r="60" spans="1:19">
      <c r="A60" s="5"/>
      <c r="B60" s="90"/>
      <c r="C60" s="374" t="s">
        <v>220</v>
      </c>
      <c r="D60" s="320" t="s">
        <v>176</v>
      </c>
      <c r="E60" s="321">
        <v>8</v>
      </c>
      <c r="F60" s="323">
        <v>84</v>
      </c>
      <c r="G60" s="323">
        <v>81</v>
      </c>
      <c r="H60" s="323"/>
      <c r="I60" s="323">
        <f t="shared" si="10"/>
        <v>165</v>
      </c>
      <c r="J60" s="373">
        <v>173</v>
      </c>
      <c r="K60" s="109"/>
      <c r="L60" s="115"/>
      <c r="N60" s="5"/>
      <c r="O60" s="347"/>
      <c r="P60" s="305"/>
      <c r="Q60" s="299"/>
      <c r="R60" s="352"/>
      <c r="S60" s="344"/>
    </row>
    <row r="61" spans="1:19">
      <c r="A61" s="5"/>
      <c r="B61" s="47"/>
      <c r="C61" s="306" t="s">
        <v>221</v>
      </c>
      <c r="D61" s="14" t="s">
        <v>176</v>
      </c>
      <c r="E61" s="11">
        <v>8</v>
      </c>
      <c r="F61" s="16">
        <v>73</v>
      </c>
      <c r="G61" s="15">
        <v>71</v>
      </c>
      <c r="H61" s="15"/>
      <c r="I61" s="16">
        <f t="shared" si="10"/>
        <v>144</v>
      </c>
      <c r="J61" s="36"/>
      <c r="K61" s="109"/>
      <c r="L61" s="115"/>
      <c r="N61" s="57"/>
      <c r="O61" s="365"/>
      <c r="P61" s="276" t="s">
        <v>98</v>
      </c>
      <c r="Q61" s="355"/>
      <c r="R61" s="340" t="s">
        <v>24</v>
      </c>
      <c r="S61" s="356" t="s">
        <v>30</v>
      </c>
    </row>
    <row r="62" spans="1:19">
      <c r="A62" s="5"/>
      <c r="B62" s="47"/>
      <c r="C62" s="306"/>
      <c r="D62" s="14"/>
      <c r="E62" s="11"/>
      <c r="F62" s="16"/>
      <c r="G62" s="15"/>
      <c r="H62" s="15"/>
      <c r="I62" s="16">
        <f t="shared" si="10"/>
        <v>0</v>
      </c>
      <c r="J62" s="36"/>
      <c r="K62" s="109"/>
      <c r="L62" s="115"/>
      <c r="N62" s="5"/>
      <c r="O62" s="342">
        <v>1</v>
      </c>
      <c r="P62" s="307" t="s">
        <v>179</v>
      </c>
      <c r="Q62" s="327" t="s">
        <v>149</v>
      </c>
      <c r="R62" s="343">
        <v>190</v>
      </c>
      <c r="S62" s="344">
        <v>30</v>
      </c>
    </row>
    <row r="63" spans="1:19">
      <c r="A63" s="37">
        <v>9</v>
      </c>
      <c r="B63" s="46" t="s">
        <v>43</v>
      </c>
      <c r="C63" s="304"/>
      <c r="D63" s="21"/>
      <c r="E63" s="37"/>
      <c r="F63" s="55" t="s">
        <v>78</v>
      </c>
      <c r="G63" s="55" t="s">
        <v>79</v>
      </c>
      <c r="H63" s="56"/>
      <c r="I63" s="56" t="s">
        <v>24</v>
      </c>
      <c r="J63" s="56">
        <v>10.9</v>
      </c>
      <c r="K63" s="109"/>
      <c r="L63" s="115"/>
      <c r="N63" s="5"/>
      <c r="O63" s="345">
        <v>2</v>
      </c>
      <c r="P63" s="307" t="s">
        <v>204</v>
      </c>
      <c r="Q63" s="327" t="s">
        <v>95</v>
      </c>
      <c r="R63" s="348">
        <v>187</v>
      </c>
      <c r="S63" s="344">
        <v>26</v>
      </c>
    </row>
    <row r="64" spans="1:19">
      <c r="A64" s="5"/>
      <c r="B64" s="47"/>
      <c r="C64" s="307"/>
      <c r="D64" s="326"/>
      <c r="E64" s="331"/>
      <c r="F64" s="15"/>
      <c r="G64" s="15"/>
      <c r="H64" s="15"/>
      <c r="I64" s="15">
        <f t="shared" ref="I64:I69" si="11">SUM(F64:H64)</f>
        <v>0</v>
      </c>
      <c r="J64" s="369"/>
      <c r="K64" s="109"/>
      <c r="L64" s="115">
        <f>SUM(K64:K69)</f>
        <v>0</v>
      </c>
      <c r="N64" s="5"/>
      <c r="O64" s="346">
        <v>3</v>
      </c>
      <c r="P64" s="307" t="s">
        <v>178</v>
      </c>
      <c r="Q64" s="327" t="s">
        <v>167</v>
      </c>
      <c r="R64" s="352">
        <v>179</v>
      </c>
      <c r="S64" s="344">
        <v>23</v>
      </c>
    </row>
    <row r="65" spans="1:19">
      <c r="A65" s="5"/>
      <c r="B65" s="47"/>
      <c r="C65" s="307"/>
      <c r="D65" s="326"/>
      <c r="E65" s="331"/>
      <c r="F65" s="332"/>
      <c r="G65" s="332"/>
      <c r="H65" s="332"/>
      <c r="I65" s="15">
        <f t="shared" si="11"/>
        <v>0</v>
      </c>
      <c r="J65" s="369"/>
      <c r="K65" s="109"/>
      <c r="L65" s="115"/>
      <c r="N65" s="5"/>
      <c r="O65" s="366">
        <v>4</v>
      </c>
      <c r="P65" s="307" t="s">
        <v>180</v>
      </c>
      <c r="Q65" s="327" t="s">
        <v>167</v>
      </c>
      <c r="R65" s="343">
        <v>173</v>
      </c>
      <c r="S65" s="344">
        <v>21</v>
      </c>
    </row>
    <row r="66" spans="1:19">
      <c r="A66" s="5"/>
      <c r="B66" s="47"/>
      <c r="C66" s="307"/>
      <c r="D66" s="326"/>
      <c r="E66" s="331"/>
      <c r="F66" s="333"/>
      <c r="G66" s="333"/>
      <c r="H66" s="333"/>
      <c r="I66" s="15">
        <f t="shared" si="11"/>
        <v>0</v>
      </c>
      <c r="J66" s="369"/>
      <c r="K66" s="109"/>
      <c r="L66" s="115"/>
      <c r="N66" s="5"/>
      <c r="O66" s="347"/>
      <c r="P66" s="307"/>
      <c r="Q66" s="327"/>
      <c r="R66" s="343"/>
      <c r="S66" s="367"/>
    </row>
    <row r="67" spans="1:19">
      <c r="A67" s="5"/>
      <c r="B67" s="47"/>
      <c r="C67" s="307"/>
      <c r="D67" s="326"/>
      <c r="E67" s="331"/>
      <c r="F67" s="15"/>
      <c r="G67" s="15"/>
      <c r="H67" s="15"/>
      <c r="I67" s="15">
        <f t="shared" si="11"/>
        <v>0</v>
      </c>
      <c r="J67" s="369"/>
      <c r="K67" s="109"/>
      <c r="L67" s="115"/>
      <c r="N67" s="5"/>
      <c r="O67" s="366"/>
      <c r="P67" s="307"/>
      <c r="Q67" s="327"/>
      <c r="R67" s="348"/>
      <c r="S67" s="367"/>
    </row>
    <row r="68" spans="1:19">
      <c r="A68" s="5"/>
      <c r="B68" s="47"/>
      <c r="C68" s="306"/>
      <c r="D68" s="14"/>
      <c r="E68" s="11"/>
      <c r="F68" s="16"/>
      <c r="G68" s="15"/>
      <c r="H68" s="15"/>
      <c r="I68" s="16">
        <f t="shared" si="11"/>
        <v>0</v>
      </c>
      <c r="J68" s="36"/>
      <c r="K68" s="109"/>
      <c r="L68" s="115"/>
      <c r="N68" s="328"/>
      <c r="O68" s="361"/>
      <c r="P68" s="307"/>
      <c r="Q68" s="327"/>
      <c r="R68" s="348"/>
      <c r="S68" s="367"/>
    </row>
    <row r="69" spans="1:19">
      <c r="A69" s="5"/>
      <c r="B69" s="47"/>
      <c r="C69" s="306"/>
      <c r="D69" s="14"/>
      <c r="E69" s="11"/>
      <c r="F69" s="16"/>
      <c r="G69" s="15"/>
      <c r="H69" s="15"/>
      <c r="I69" s="16">
        <f t="shared" si="11"/>
        <v>0</v>
      </c>
      <c r="J69" s="36"/>
      <c r="K69" s="109"/>
      <c r="L69" s="115"/>
      <c r="N69" s="328"/>
      <c r="O69" s="368"/>
      <c r="P69" s="327"/>
      <c r="Q69" s="327"/>
      <c r="R69" s="348"/>
      <c r="S69" s="367"/>
    </row>
    <row r="70" spans="1:19">
      <c r="A70" s="37">
        <v>10</v>
      </c>
      <c r="B70" s="46" t="s">
        <v>43</v>
      </c>
      <c r="C70" s="304"/>
      <c r="D70" s="21"/>
      <c r="E70" s="37"/>
      <c r="F70" s="55" t="s">
        <v>78</v>
      </c>
      <c r="G70" s="55" t="s">
        <v>79</v>
      </c>
      <c r="H70" s="56"/>
      <c r="I70" s="56" t="s">
        <v>24</v>
      </c>
      <c r="J70" s="56">
        <v>10.9</v>
      </c>
      <c r="K70" s="109"/>
      <c r="L70" s="115"/>
      <c r="N70" s="328"/>
      <c r="O70" s="361"/>
      <c r="P70" s="307"/>
      <c r="Q70" s="327"/>
      <c r="R70" s="343"/>
      <c r="S70" s="367"/>
    </row>
    <row r="71" spans="1:19">
      <c r="A71" s="5"/>
      <c r="B71" s="47"/>
      <c r="C71" s="306"/>
      <c r="D71" s="14"/>
      <c r="E71" s="11"/>
      <c r="F71" s="13"/>
      <c r="G71" s="13"/>
      <c r="H71" s="13"/>
      <c r="I71" s="16">
        <f t="shared" ref="I71:I76" si="12">SUM(F71:H71)</f>
        <v>0</v>
      </c>
      <c r="J71" s="36"/>
      <c r="K71" s="109"/>
      <c r="L71" s="115">
        <f>SUM(K71:K76)</f>
        <v>0</v>
      </c>
      <c r="N71" s="328"/>
      <c r="O71" s="361"/>
      <c r="P71" s="307"/>
      <c r="Q71" s="327"/>
      <c r="R71" s="352"/>
      <c r="S71" s="367"/>
    </row>
    <row r="72" spans="1:19">
      <c r="A72" s="5"/>
      <c r="B72" s="47"/>
      <c r="C72" s="306"/>
      <c r="D72" s="14"/>
      <c r="E72" s="11"/>
      <c r="F72" s="13"/>
      <c r="G72" s="13"/>
      <c r="H72" s="13"/>
      <c r="I72" s="16">
        <f t="shared" si="12"/>
        <v>0</v>
      </c>
      <c r="J72" s="36"/>
      <c r="K72" s="109"/>
      <c r="L72" s="115"/>
      <c r="N72" s="328"/>
      <c r="O72" s="361"/>
      <c r="P72" s="307"/>
      <c r="Q72" s="327"/>
      <c r="R72" s="343"/>
      <c r="S72" s="367"/>
    </row>
    <row r="73" spans="1:19">
      <c r="A73" s="5"/>
      <c r="B73" s="47"/>
      <c r="C73" s="306"/>
      <c r="D73" s="14"/>
      <c r="E73" s="11"/>
      <c r="F73" s="13"/>
      <c r="G73" s="13"/>
      <c r="H73" s="13"/>
      <c r="I73" s="16">
        <f t="shared" si="12"/>
        <v>0</v>
      </c>
      <c r="J73" s="36"/>
      <c r="K73" s="109"/>
      <c r="L73" s="115"/>
      <c r="N73" s="328"/>
      <c r="O73" s="90"/>
      <c r="P73" s="264"/>
      <c r="Q73" s="270"/>
      <c r="R73" s="266"/>
      <c r="S73" s="66"/>
    </row>
    <row r="74" spans="1:19">
      <c r="A74" s="5"/>
      <c r="B74" s="47"/>
      <c r="C74" s="306"/>
      <c r="D74" s="14"/>
      <c r="E74" s="11"/>
      <c r="F74" s="16"/>
      <c r="G74" s="15"/>
      <c r="H74" s="15"/>
      <c r="I74" s="16">
        <f t="shared" si="12"/>
        <v>0</v>
      </c>
      <c r="J74" s="66"/>
      <c r="K74" s="109"/>
      <c r="L74" s="115"/>
    </row>
    <row r="75" spans="1:19">
      <c r="A75" s="5"/>
      <c r="B75" s="47"/>
      <c r="C75" s="306"/>
      <c r="D75" s="14"/>
      <c r="E75" s="11"/>
      <c r="F75" s="13"/>
      <c r="G75" s="13"/>
      <c r="H75" s="13"/>
      <c r="I75" s="16">
        <f t="shared" si="12"/>
        <v>0</v>
      </c>
      <c r="J75" s="36"/>
      <c r="K75" s="109" t="s">
        <v>22</v>
      </c>
      <c r="L75" s="115"/>
    </row>
    <row r="76" spans="1:19">
      <c r="A76" s="5"/>
      <c r="B76" s="47"/>
      <c r="C76" s="306"/>
      <c r="D76" s="14"/>
      <c r="E76" s="11"/>
      <c r="F76" s="13"/>
      <c r="G76" s="13"/>
      <c r="H76" s="13"/>
      <c r="I76" s="16">
        <f t="shared" si="12"/>
        <v>0</v>
      </c>
      <c r="J76" s="66"/>
      <c r="K76" s="109" t="s">
        <v>22</v>
      </c>
      <c r="L76" s="115" t="s">
        <v>22</v>
      </c>
    </row>
  </sheetData>
  <sortState ref="P25:R36">
    <sortCondition descending="1" ref="R25:R36"/>
  </sortState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82"/>
  <sheetViews>
    <sheetView zoomScale="80" zoomScaleNormal="80" workbookViewId="0">
      <selection activeCell="AA27" sqref="AA27"/>
    </sheetView>
  </sheetViews>
  <sheetFormatPr defaultRowHeight="12.75"/>
  <cols>
    <col min="1" max="1" width="5.7109375" customWidth="1"/>
    <col min="2" max="2" width="8" customWidth="1"/>
    <col min="3" max="3" width="18.5703125" customWidth="1"/>
    <col min="4" max="4" width="13.7109375" customWidth="1"/>
    <col min="5" max="5" width="6.7109375" customWidth="1"/>
    <col min="6" max="6" width="7.28515625" customWidth="1"/>
    <col min="7" max="7" width="7.140625" customWidth="1"/>
    <col min="8" max="8" width="6.140625" customWidth="1"/>
    <col min="11" max="11" width="3" customWidth="1"/>
    <col min="12" max="12" width="7" customWidth="1"/>
    <col min="13" max="13" width="5.42578125" customWidth="1"/>
    <col min="14" max="14" width="4.42578125" customWidth="1"/>
    <col min="15" max="15" width="6.140625" customWidth="1"/>
    <col min="16" max="16" width="21.5703125" customWidth="1"/>
    <col min="17" max="17" width="12.42578125" customWidth="1"/>
    <col min="18" max="18" width="7.85546875" customWidth="1"/>
  </cols>
  <sheetData>
    <row r="1" spans="1:22" ht="16.5">
      <c r="A1" s="58"/>
      <c r="B1" s="59"/>
      <c r="C1" s="60" t="s">
        <v>209</v>
      </c>
      <c r="D1" s="64"/>
      <c r="E1" s="61"/>
      <c r="F1" s="62"/>
      <c r="G1" s="63"/>
      <c r="H1" s="63"/>
      <c r="I1" s="63"/>
      <c r="J1" s="65"/>
      <c r="K1" s="107"/>
      <c r="L1" s="314"/>
      <c r="M1" s="144"/>
    </row>
    <row r="2" spans="1:22" ht="16.5">
      <c r="A2" s="228"/>
      <c r="B2" s="229"/>
      <c r="C2" s="30"/>
      <c r="D2" s="144"/>
      <c r="E2" s="230"/>
      <c r="F2" s="231"/>
      <c r="G2" s="232"/>
      <c r="H2" s="232"/>
      <c r="I2" s="232"/>
      <c r="J2" s="233"/>
      <c r="K2" s="109"/>
      <c r="L2" s="314"/>
      <c r="M2" s="144"/>
    </row>
    <row r="3" spans="1:22" ht="16.5">
      <c r="A3" s="228"/>
      <c r="B3" s="229"/>
      <c r="C3" s="30"/>
      <c r="D3" s="144"/>
      <c r="E3" s="230"/>
      <c r="F3" s="231"/>
      <c r="G3" s="232"/>
      <c r="H3" s="232"/>
      <c r="I3" s="232"/>
      <c r="J3" s="233"/>
      <c r="K3" s="109"/>
      <c r="L3" s="314"/>
      <c r="M3" s="144"/>
    </row>
    <row r="4" spans="1:22" ht="16.5">
      <c r="A4" s="228"/>
      <c r="B4" s="229"/>
      <c r="C4" s="30"/>
      <c r="D4" s="144"/>
      <c r="E4" s="230"/>
      <c r="F4" s="231"/>
      <c r="G4" s="232"/>
      <c r="H4" s="232"/>
      <c r="I4" s="232"/>
      <c r="J4" s="233"/>
      <c r="K4" s="109"/>
      <c r="L4" s="314"/>
      <c r="M4" s="144"/>
    </row>
    <row r="5" spans="1:22" ht="15.75">
      <c r="A5" s="74"/>
      <c r="B5" s="75" t="s">
        <v>111</v>
      </c>
      <c r="C5" s="76"/>
      <c r="D5" s="77"/>
      <c r="E5" s="78" t="s">
        <v>210</v>
      </c>
      <c r="F5" s="78"/>
      <c r="G5" s="79"/>
      <c r="H5" s="79"/>
      <c r="I5" s="80" t="s">
        <v>205</v>
      </c>
      <c r="J5" s="81"/>
      <c r="K5" s="313"/>
      <c r="L5" s="315"/>
      <c r="M5" s="144"/>
    </row>
    <row r="6" spans="1:22" ht="21">
      <c r="A6" s="67" t="s">
        <v>46</v>
      </c>
      <c r="B6" s="68" t="s">
        <v>41</v>
      </c>
      <c r="C6" s="69" t="s">
        <v>0</v>
      </c>
      <c r="D6" s="69" t="s">
        <v>1</v>
      </c>
      <c r="E6" s="70" t="s">
        <v>45</v>
      </c>
      <c r="F6" s="71"/>
      <c r="G6" s="72"/>
      <c r="H6" s="72"/>
      <c r="I6" s="73"/>
      <c r="J6" s="73"/>
      <c r="K6" s="112"/>
      <c r="L6" s="115"/>
    </row>
    <row r="7" spans="1:22" ht="18" customHeight="1">
      <c r="A7" s="37">
        <v>1</v>
      </c>
      <c r="B7" s="46" t="s">
        <v>43</v>
      </c>
      <c r="C7" s="304"/>
      <c r="D7" s="21" t="s">
        <v>145</v>
      </c>
      <c r="E7" s="37"/>
      <c r="F7" s="387" t="s">
        <v>78</v>
      </c>
      <c r="G7" s="387" t="s">
        <v>79</v>
      </c>
      <c r="H7" s="56"/>
      <c r="I7" s="56" t="s">
        <v>24</v>
      </c>
      <c r="J7" s="56" t="s">
        <v>206</v>
      </c>
      <c r="K7" s="109" t="s">
        <v>22</v>
      </c>
      <c r="L7" s="115"/>
      <c r="O7" s="75" t="s">
        <v>76</v>
      </c>
      <c r="P7" s="76"/>
      <c r="Q7" s="77"/>
      <c r="R7" s="78"/>
      <c r="S7" s="78"/>
      <c r="U7" s="295"/>
      <c r="V7" s="216" t="s">
        <v>147</v>
      </c>
    </row>
    <row r="8" spans="1:22" ht="18" customHeight="1">
      <c r="A8" s="5"/>
      <c r="B8" s="47"/>
      <c r="C8" s="307" t="s">
        <v>181</v>
      </c>
      <c r="D8" s="326" t="s">
        <v>145</v>
      </c>
      <c r="E8" s="381">
        <v>8</v>
      </c>
      <c r="F8" s="332"/>
      <c r="G8" s="332"/>
      <c r="H8" s="383"/>
      <c r="I8" s="15">
        <f t="shared" ref="I8:I11" si="0">SUM(F8:H8)</f>
        <v>0</v>
      </c>
      <c r="J8" s="36"/>
      <c r="K8" s="109"/>
      <c r="L8" s="115">
        <f>SUM(J9:J11)</f>
        <v>539</v>
      </c>
      <c r="N8" s="67"/>
      <c r="O8" s="334" t="s">
        <v>80</v>
      </c>
      <c r="P8" s="335" t="s">
        <v>0</v>
      </c>
      <c r="Q8" s="335" t="s">
        <v>1</v>
      </c>
      <c r="R8" s="336"/>
      <c r="S8" s="337"/>
      <c r="U8" s="375"/>
      <c r="V8" s="216" t="s">
        <v>223</v>
      </c>
    </row>
    <row r="9" spans="1:22" ht="17.25" customHeight="1">
      <c r="A9" s="5"/>
      <c r="B9" s="47"/>
      <c r="C9" s="420" t="s">
        <v>193</v>
      </c>
      <c r="D9" s="421" t="s">
        <v>145</v>
      </c>
      <c r="E9" s="422">
        <v>8</v>
      </c>
      <c r="F9" s="423">
        <v>83</v>
      </c>
      <c r="G9" s="423">
        <v>87</v>
      </c>
      <c r="H9" s="424"/>
      <c r="I9" s="425">
        <f t="shared" si="0"/>
        <v>170</v>
      </c>
      <c r="J9" s="426">
        <v>178</v>
      </c>
      <c r="K9" s="109"/>
      <c r="L9" s="115"/>
      <c r="N9" s="57"/>
      <c r="O9" s="338"/>
      <c r="P9" s="273" t="s">
        <v>166</v>
      </c>
      <c r="Q9" s="339"/>
      <c r="R9" s="340" t="s">
        <v>24</v>
      </c>
      <c r="S9" s="341" t="s">
        <v>30</v>
      </c>
    </row>
    <row r="10" spans="1:22" ht="15.75">
      <c r="A10" s="5"/>
      <c r="B10" s="47"/>
      <c r="C10" s="420" t="s">
        <v>194</v>
      </c>
      <c r="D10" s="421" t="s">
        <v>145</v>
      </c>
      <c r="E10" s="422">
        <v>8</v>
      </c>
      <c r="F10" s="423">
        <v>81</v>
      </c>
      <c r="G10" s="423">
        <v>82</v>
      </c>
      <c r="H10" s="424"/>
      <c r="I10" s="425">
        <f t="shared" si="0"/>
        <v>163</v>
      </c>
      <c r="J10" s="426">
        <v>171</v>
      </c>
      <c r="K10" s="109"/>
      <c r="L10" s="115"/>
      <c r="N10" s="5"/>
      <c r="O10" s="342">
        <v>1</v>
      </c>
      <c r="P10" s="327" t="s">
        <v>231</v>
      </c>
      <c r="Q10" s="327" t="s">
        <v>167</v>
      </c>
      <c r="R10" s="409">
        <v>161</v>
      </c>
      <c r="S10" s="344">
        <v>30</v>
      </c>
    </row>
    <row r="11" spans="1:22" ht="15.75">
      <c r="A11" s="5"/>
      <c r="B11" s="47"/>
      <c r="C11" s="420" t="s">
        <v>195</v>
      </c>
      <c r="D11" s="421" t="s">
        <v>145</v>
      </c>
      <c r="E11" s="422">
        <v>8</v>
      </c>
      <c r="F11" s="423">
        <v>91</v>
      </c>
      <c r="G11" s="423">
        <v>91</v>
      </c>
      <c r="H11" s="424"/>
      <c r="I11" s="425">
        <f t="shared" si="0"/>
        <v>182</v>
      </c>
      <c r="J11" s="426">
        <v>190</v>
      </c>
      <c r="K11" s="109"/>
      <c r="L11" s="115"/>
      <c r="N11" s="5"/>
      <c r="O11" s="345">
        <v>2</v>
      </c>
      <c r="P11" s="299" t="s">
        <v>228</v>
      </c>
      <c r="Q11" s="299" t="s">
        <v>168</v>
      </c>
      <c r="R11" s="348">
        <v>153</v>
      </c>
      <c r="S11" s="344">
        <v>26</v>
      </c>
    </row>
    <row r="12" spans="1:22" ht="15.75">
      <c r="A12" s="5"/>
      <c r="B12" s="47"/>
      <c r="C12" s="306" t="s">
        <v>247</v>
      </c>
      <c r="D12" s="14" t="s">
        <v>145</v>
      </c>
      <c r="E12" s="382">
        <v>8</v>
      </c>
      <c r="F12" s="388">
        <v>75</v>
      </c>
      <c r="G12" s="388">
        <v>81</v>
      </c>
      <c r="H12" s="385"/>
      <c r="I12" s="16">
        <f>SUM(F12:G12)</f>
        <v>156</v>
      </c>
      <c r="J12" s="36"/>
      <c r="K12" s="109"/>
      <c r="L12" s="115"/>
      <c r="N12" s="5"/>
      <c r="O12" s="346">
        <v>3</v>
      </c>
      <c r="P12" s="307" t="s">
        <v>239</v>
      </c>
      <c r="Q12" s="327" t="s">
        <v>238</v>
      </c>
      <c r="R12" s="409">
        <v>141</v>
      </c>
      <c r="S12" s="344">
        <v>23</v>
      </c>
    </row>
    <row r="13" spans="1:22" ht="21" customHeight="1">
      <c r="A13" s="5"/>
      <c r="B13" s="88"/>
      <c r="C13" s="305"/>
      <c r="D13" s="14"/>
      <c r="E13" s="382"/>
      <c r="F13" s="389"/>
      <c r="G13" s="389"/>
      <c r="H13" s="386"/>
      <c r="I13" s="16">
        <f t="shared" ref="I13" si="1">SUM(F13:H13)</f>
        <v>0</v>
      </c>
      <c r="J13" s="36"/>
      <c r="K13" s="109"/>
      <c r="L13" s="115"/>
      <c r="N13" s="5"/>
      <c r="O13" s="347">
        <v>4</v>
      </c>
      <c r="P13" s="307" t="s">
        <v>240</v>
      </c>
      <c r="Q13" s="327" t="s">
        <v>238</v>
      </c>
      <c r="R13" s="409">
        <v>135</v>
      </c>
      <c r="S13" s="344">
        <v>21</v>
      </c>
    </row>
    <row r="14" spans="1:22" ht="20.25" customHeight="1">
      <c r="A14" s="37">
        <v>2</v>
      </c>
      <c r="B14" s="46" t="s">
        <v>43</v>
      </c>
      <c r="C14" s="304"/>
      <c r="D14" s="21" t="s">
        <v>149</v>
      </c>
      <c r="E14" s="390"/>
      <c r="F14" s="395" t="s">
        <v>78</v>
      </c>
      <c r="G14" s="395" t="s">
        <v>79</v>
      </c>
      <c r="H14" s="391"/>
      <c r="I14" s="56" t="s">
        <v>24</v>
      </c>
      <c r="J14" s="56" t="s">
        <v>206</v>
      </c>
      <c r="K14" s="110"/>
      <c r="L14" s="116"/>
      <c r="N14" s="5"/>
      <c r="O14" s="347">
        <v>5</v>
      </c>
      <c r="P14" s="327" t="s">
        <v>230</v>
      </c>
      <c r="Q14" s="327" t="s">
        <v>167</v>
      </c>
      <c r="R14" s="409">
        <v>128</v>
      </c>
      <c r="S14" s="344">
        <v>20</v>
      </c>
    </row>
    <row r="15" spans="1:22" ht="20.25" customHeight="1">
      <c r="A15" s="5"/>
      <c r="B15" s="48"/>
      <c r="C15" s="420" t="s">
        <v>177</v>
      </c>
      <c r="D15" s="421" t="s">
        <v>149</v>
      </c>
      <c r="E15" s="422">
        <v>8</v>
      </c>
      <c r="F15" s="423">
        <v>58</v>
      </c>
      <c r="G15" s="423">
        <v>61</v>
      </c>
      <c r="H15" s="427"/>
      <c r="I15" s="425">
        <f t="shared" ref="I15:I20" si="2">SUM(F15:H15)</f>
        <v>119</v>
      </c>
      <c r="J15" s="426">
        <v>127</v>
      </c>
      <c r="K15" s="109"/>
      <c r="L15" s="115">
        <f>SUM(J15:J18)</f>
        <v>436</v>
      </c>
      <c r="N15" s="5"/>
      <c r="O15" s="347">
        <v>6</v>
      </c>
      <c r="P15" s="307" t="s">
        <v>241</v>
      </c>
      <c r="Q15" s="327" t="s">
        <v>238</v>
      </c>
      <c r="R15" s="409">
        <v>102</v>
      </c>
      <c r="S15" s="344">
        <v>19</v>
      </c>
    </row>
    <row r="16" spans="1:22" ht="18.75" customHeight="1">
      <c r="A16" s="5"/>
      <c r="B16" s="398"/>
      <c r="C16" s="307" t="s">
        <v>188</v>
      </c>
      <c r="D16" s="326" t="s">
        <v>149</v>
      </c>
      <c r="E16" s="331">
        <v>5</v>
      </c>
      <c r="F16" s="396"/>
      <c r="G16" s="396"/>
      <c r="H16" s="384"/>
      <c r="I16" s="15">
        <f t="shared" si="2"/>
        <v>0</v>
      </c>
      <c r="J16" s="36"/>
      <c r="K16" s="109"/>
      <c r="L16" s="115"/>
      <c r="N16" s="5"/>
      <c r="O16" s="347">
        <v>7</v>
      </c>
      <c r="P16" s="307" t="s">
        <v>242</v>
      </c>
      <c r="Q16" s="327" t="s">
        <v>238</v>
      </c>
      <c r="R16" s="409">
        <v>69</v>
      </c>
      <c r="S16" s="344">
        <v>18</v>
      </c>
    </row>
    <row r="17" spans="1:19" ht="20.25" customHeight="1">
      <c r="A17" s="5"/>
      <c r="B17" s="398"/>
      <c r="C17" s="428" t="s">
        <v>245</v>
      </c>
      <c r="D17" s="429" t="s">
        <v>149</v>
      </c>
      <c r="E17" s="430">
        <v>8</v>
      </c>
      <c r="F17" s="423">
        <v>76</v>
      </c>
      <c r="G17" s="423">
        <v>79</v>
      </c>
      <c r="H17" s="424"/>
      <c r="I17" s="425">
        <f t="shared" si="2"/>
        <v>155</v>
      </c>
      <c r="J17" s="426">
        <v>163</v>
      </c>
      <c r="K17" s="109"/>
      <c r="L17" s="115"/>
      <c r="N17" s="5"/>
      <c r="O17" s="347"/>
      <c r="P17" s="299"/>
      <c r="Q17" s="299"/>
      <c r="R17" s="348"/>
      <c r="S17" s="344"/>
    </row>
    <row r="18" spans="1:19" ht="15.75">
      <c r="A18" s="5"/>
      <c r="B18" s="399"/>
      <c r="C18" s="420" t="s">
        <v>244</v>
      </c>
      <c r="D18" s="421" t="s">
        <v>149</v>
      </c>
      <c r="E18" s="431">
        <v>0</v>
      </c>
      <c r="F18" s="423">
        <v>75</v>
      </c>
      <c r="G18" s="423">
        <v>71</v>
      </c>
      <c r="H18" s="424"/>
      <c r="I18" s="425">
        <f t="shared" si="2"/>
        <v>146</v>
      </c>
      <c r="J18" s="426">
        <v>146</v>
      </c>
      <c r="K18" s="109"/>
      <c r="L18" s="115"/>
      <c r="N18" s="5"/>
      <c r="O18" s="347"/>
      <c r="P18" s="349"/>
      <c r="Q18" s="299"/>
      <c r="R18" s="350"/>
      <c r="S18" s="344"/>
    </row>
    <row r="19" spans="1:19" ht="15.75">
      <c r="A19" s="5"/>
      <c r="B19" s="97"/>
      <c r="C19" s="308"/>
      <c r="D19" s="95"/>
      <c r="E19" s="382"/>
      <c r="F19" s="15"/>
      <c r="G19" s="15"/>
      <c r="H19" s="384"/>
      <c r="I19" s="16">
        <f t="shared" si="2"/>
        <v>0</v>
      </c>
      <c r="J19" s="36"/>
      <c r="K19" s="109"/>
      <c r="L19" s="115"/>
      <c r="N19" s="5"/>
      <c r="O19" s="347"/>
      <c r="P19" s="349"/>
      <c r="Q19" s="299"/>
      <c r="R19" s="350"/>
      <c r="S19" s="344"/>
    </row>
    <row r="20" spans="1:19" ht="21" customHeight="1">
      <c r="A20" s="5"/>
      <c r="B20" s="47"/>
      <c r="C20" s="306"/>
      <c r="D20" s="95"/>
      <c r="E20" s="382"/>
      <c r="F20" s="15"/>
      <c r="G20" s="15"/>
      <c r="H20" s="384"/>
      <c r="I20" s="16">
        <f t="shared" si="2"/>
        <v>0</v>
      </c>
      <c r="J20" s="36"/>
      <c r="K20" s="109" t="s">
        <v>22</v>
      </c>
      <c r="L20" s="115"/>
      <c r="N20" s="5"/>
      <c r="O20" s="347"/>
      <c r="P20" s="349"/>
      <c r="Q20" s="299"/>
      <c r="R20" s="350"/>
      <c r="S20" s="344"/>
    </row>
    <row r="21" spans="1:19" ht="15.75">
      <c r="A21" s="37">
        <v>3</v>
      </c>
      <c r="B21" s="46" t="s">
        <v>43</v>
      </c>
      <c r="C21" s="304"/>
      <c r="D21" s="21" t="s">
        <v>165</v>
      </c>
      <c r="E21" s="390"/>
      <c r="F21" s="395" t="s">
        <v>78</v>
      </c>
      <c r="G21" s="395" t="s">
        <v>79</v>
      </c>
      <c r="H21" s="391"/>
      <c r="I21" s="56" t="s">
        <v>24</v>
      </c>
      <c r="J21" s="56" t="s">
        <v>206</v>
      </c>
      <c r="K21" s="109" t="s">
        <v>22</v>
      </c>
      <c r="L21" s="115"/>
      <c r="N21" s="5"/>
      <c r="O21" s="347"/>
      <c r="P21" s="349"/>
      <c r="Q21" s="299"/>
      <c r="R21" s="350"/>
      <c r="S21" s="344"/>
    </row>
    <row r="22" spans="1:19" ht="19.5" customHeight="1">
      <c r="A22" s="5"/>
      <c r="B22" s="47"/>
      <c r="C22" s="420" t="s">
        <v>182</v>
      </c>
      <c r="D22" s="421" t="s">
        <v>165</v>
      </c>
      <c r="E22" s="422">
        <v>8</v>
      </c>
      <c r="F22" s="423">
        <v>88</v>
      </c>
      <c r="G22" s="423">
        <v>93</v>
      </c>
      <c r="H22" s="424"/>
      <c r="I22" s="425">
        <f t="shared" ref="I22:I27" si="3">SUM(F22:H22)</f>
        <v>181</v>
      </c>
      <c r="J22" s="426">
        <v>189</v>
      </c>
      <c r="K22" s="109"/>
      <c r="L22" s="115">
        <f>SUM(J22:J25)</f>
        <v>554</v>
      </c>
      <c r="N22" s="5"/>
      <c r="O22" s="347"/>
      <c r="P22" s="349"/>
      <c r="Q22" s="299"/>
      <c r="R22" s="350"/>
      <c r="S22" s="344"/>
    </row>
    <row r="23" spans="1:19" ht="21" customHeight="1">
      <c r="A23" s="5"/>
      <c r="B23" s="48"/>
      <c r="C23" s="420" t="s">
        <v>183</v>
      </c>
      <c r="D23" s="421" t="s">
        <v>165</v>
      </c>
      <c r="E23" s="422">
        <v>5</v>
      </c>
      <c r="F23" s="423">
        <v>94</v>
      </c>
      <c r="G23" s="423">
        <v>93</v>
      </c>
      <c r="H23" s="424"/>
      <c r="I23" s="425">
        <f t="shared" si="3"/>
        <v>187</v>
      </c>
      <c r="J23" s="426">
        <v>192</v>
      </c>
      <c r="K23" s="109"/>
      <c r="L23" s="115"/>
      <c r="N23" s="5"/>
      <c r="O23" s="347"/>
      <c r="P23" s="307"/>
      <c r="Q23" s="327"/>
      <c r="R23" s="348"/>
      <c r="S23" s="344"/>
    </row>
    <row r="24" spans="1:19" ht="23.25" customHeight="1">
      <c r="A24" s="5"/>
      <c r="B24" s="48"/>
      <c r="C24" s="307" t="s">
        <v>184</v>
      </c>
      <c r="D24" s="326" t="s">
        <v>165</v>
      </c>
      <c r="E24" s="381">
        <v>5</v>
      </c>
      <c r="F24" s="388">
        <v>83</v>
      </c>
      <c r="G24" s="388">
        <v>78</v>
      </c>
      <c r="H24" s="384"/>
      <c r="I24" s="15">
        <f t="shared" si="3"/>
        <v>161</v>
      </c>
      <c r="J24" s="36"/>
      <c r="K24" s="109"/>
      <c r="L24" s="115"/>
      <c r="N24" s="5"/>
      <c r="O24" s="347"/>
      <c r="P24" s="305"/>
      <c r="Q24" s="353"/>
      <c r="R24" s="352"/>
      <c r="S24" s="344"/>
    </row>
    <row r="25" spans="1:19" ht="15.75">
      <c r="A25" s="5"/>
      <c r="B25" s="48"/>
      <c r="C25" s="420" t="s">
        <v>185</v>
      </c>
      <c r="D25" s="421" t="s">
        <v>165</v>
      </c>
      <c r="E25" s="422">
        <v>5</v>
      </c>
      <c r="F25" s="423">
        <v>83</v>
      </c>
      <c r="G25" s="423">
        <v>85</v>
      </c>
      <c r="H25" s="432"/>
      <c r="I25" s="425">
        <f t="shared" si="3"/>
        <v>168</v>
      </c>
      <c r="J25" s="426">
        <v>173</v>
      </c>
      <c r="K25" s="109"/>
      <c r="L25" s="115"/>
      <c r="N25" s="57"/>
      <c r="O25" s="354"/>
      <c r="P25" s="273" t="s">
        <v>163</v>
      </c>
      <c r="Q25" s="355"/>
      <c r="R25" s="340" t="s">
        <v>24</v>
      </c>
      <c r="S25" s="356" t="s">
        <v>30</v>
      </c>
    </row>
    <row r="26" spans="1:19" ht="15.75">
      <c r="A26" s="5"/>
      <c r="B26" s="47"/>
      <c r="C26" s="307"/>
      <c r="D26" s="326"/>
      <c r="E26" s="381"/>
      <c r="F26" s="388"/>
      <c r="G26" s="388"/>
      <c r="H26" s="384"/>
      <c r="I26" s="15"/>
      <c r="J26" s="36"/>
      <c r="K26" s="109"/>
      <c r="L26" s="115"/>
      <c r="N26" s="5"/>
      <c r="O26" s="357">
        <v>1</v>
      </c>
      <c r="P26" s="307" t="s">
        <v>196</v>
      </c>
      <c r="Q26" s="327" t="s">
        <v>168</v>
      </c>
      <c r="R26" s="348">
        <v>189</v>
      </c>
      <c r="S26" s="344">
        <v>30</v>
      </c>
    </row>
    <row r="27" spans="1:19" ht="21.75" customHeight="1">
      <c r="A27" s="5"/>
      <c r="B27" s="47"/>
      <c r="C27" s="306"/>
      <c r="D27" s="14"/>
      <c r="E27" s="382"/>
      <c r="F27" s="15"/>
      <c r="G27" s="15"/>
      <c r="H27" s="384"/>
      <c r="I27" s="16">
        <f t="shared" si="3"/>
        <v>0</v>
      </c>
      <c r="J27" s="36"/>
      <c r="K27" s="109"/>
      <c r="L27" s="115"/>
      <c r="N27" s="5"/>
      <c r="O27" s="358">
        <v>2</v>
      </c>
      <c r="P27" s="307" t="s">
        <v>183</v>
      </c>
      <c r="Q27" s="327" t="s">
        <v>165</v>
      </c>
      <c r="R27" s="348">
        <v>187</v>
      </c>
      <c r="S27" s="344">
        <v>26</v>
      </c>
    </row>
    <row r="28" spans="1:19" ht="19.5" customHeight="1">
      <c r="A28" s="37">
        <v>4</v>
      </c>
      <c r="B28" s="46" t="s">
        <v>43</v>
      </c>
      <c r="C28" s="304"/>
      <c r="D28" s="21" t="s">
        <v>192</v>
      </c>
      <c r="E28" s="390"/>
      <c r="F28" s="395" t="s">
        <v>78</v>
      </c>
      <c r="G28" s="395" t="s">
        <v>79</v>
      </c>
      <c r="H28" s="391"/>
      <c r="I28" s="56" t="s">
        <v>24</v>
      </c>
      <c r="J28" s="56" t="s">
        <v>206</v>
      </c>
      <c r="K28" s="109" t="s">
        <v>22</v>
      </c>
      <c r="L28" s="115"/>
      <c r="N28" s="5"/>
      <c r="O28" s="346">
        <v>3</v>
      </c>
      <c r="P28" s="307" t="s">
        <v>199</v>
      </c>
      <c r="Q28" s="327" t="s">
        <v>95</v>
      </c>
      <c r="R28" s="348">
        <v>184</v>
      </c>
      <c r="S28" s="344">
        <v>23</v>
      </c>
    </row>
    <row r="29" spans="1:19" ht="21" customHeight="1">
      <c r="A29" s="5"/>
      <c r="B29" s="90"/>
      <c r="C29" s="420" t="s">
        <v>246</v>
      </c>
      <c r="D29" s="421" t="s">
        <v>192</v>
      </c>
      <c r="E29" s="422">
        <v>8</v>
      </c>
      <c r="F29" s="423">
        <v>63</v>
      </c>
      <c r="G29" s="423">
        <v>73</v>
      </c>
      <c r="H29" s="424"/>
      <c r="I29" s="425">
        <f t="shared" ref="I29:I34" si="4">SUM(F29:H29)</f>
        <v>136</v>
      </c>
      <c r="J29" s="426">
        <v>144</v>
      </c>
      <c r="K29" s="109"/>
      <c r="L29" s="115">
        <f>SUM(J29:J31)</f>
        <v>476</v>
      </c>
      <c r="N29" s="5"/>
      <c r="O29" s="347">
        <v>4</v>
      </c>
      <c r="P29" s="307" t="s">
        <v>202</v>
      </c>
      <c r="Q29" s="327" t="s">
        <v>95</v>
      </c>
      <c r="R29" s="409">
        <v>179</v>
      </c>
      <c r="S29" s="344">
        <v>21</v>
      </c>
    </row>
    <row r="30" spans="1:19" ht="21" customHeight="1">
      <c r="A30" s="5"/>
      <c r="B30" s="47"/>
      <c r="C30" s="420" t="s">
        <v>190</v>
      </c>
      <c r="D30" s="421" t="s">
        <v>192</v>
      </c>
      <c r="E30" s="422">
        <v>8</v>
      </c>
      <c r="F30" s="423">
        <v>81</v>
      </c>
      <c r="G30" s="423">
        <v>64</v>
      </c>
      <c r="H30" s="424"/>
      <c r="I30" s="425">
        <f t="shared" si="4"/>
        <v>145</v>
      </c>
      <c r="J30" s="426">
        <v>153</v>
      </c>
      <c r="K30" s="109"/>
      <c r="L30" s="115"/>
      <c r="N30" s="5"/>
      <c r="O30" s="347">
        <v>5</v>
      </c>
      <c r="P30" s="307" t="s">
        <v>197</v>
      </c>
      <c r="Q30" s="327" t="s">
        <v>168</v>
      </c>
      <c r="R30" s="363">
        <v>173</v>
      </c>
      <c r="S30" s="344">
        <v>20</v>
      </c>
    </row>
    <row r="31" spans="1:19" ht="20.25" customHeight="1">
      <c r="A31" s="5"/>
      <c r="B31" s="47"/>
      <c r="C31" s="420" t="s">
        <v>191</v>
      </c>
      <c r="D31" s="421" t="s">
        <v>192</v>
      </c>
      <c r="E31" s="422">
        <v>8</v>
      </c>
      <c r="F31" s="423">
        <v>90</v>
      </c>
      <c r="G31" s="423">
        <v>81</v>
      </c>
      <c r="H31" s="424"/>
      <c r="I31" s="425">
        <f t="shared" si="4"/>
        <v>171</v>
      </c>
      <c r="J31" s="426">
        <v>179</v>
      </c>
      <c r="K31" s="109"/>
      <c r="L31" s="120"/>
      <c r="N31" s="5"/>
      <c r="O31" s="347">
        <v>6</v>
      </c>
      <c r="P31" s="307" t="s">
        <v>185</v>
      </c>
      <c r="Q31" s="327" t="s">
        <v>165</v>
      </c>
      <c r="R31" s="363">
        <v>168</v>
      </c>
      <c r="S31" s="344">
        <v>19</v>
      </c>
    </row>
    <row r="32" spans="1:19" ht="22.5" customHeight="1">
      <c r="A32" s="5"/>
      <c r="B32" s="47"/>
      <c r="C32" s="307"/>
      <c r="D32" s="326"/>
      <c r="E32" s="381"/>
      <c r="F32" s="332"/>
      <c r="G32" s="332"/>
      <c r="H32" s="383"/>
      <c r="I32" s="15">
        <f t="shared" si="4"/>
        <v>0</v>
      </c>
      <c r="J32" s="36"/>
      <c r="K32" s="109"/>
      <c r="L32" s="120"/>
      <c r="N32" s="5"/>
      <c r="O32" s="347">
        <v>7</v>
      </c>
      <c r="P32" s="307" t="s">
        <v>227</v>
      </c>
      <c r="Q32" s="327" t="s">
        <v>168</v>
      </c>
      <c r="R32" s="378">
        <v>161</v>
      </c>
      <c r="S32" s="344">
        <v>18</v>
      </c>
    </row>
    <row r="33" spans="1:19" ht="15.75">
      <c r="A33" s="5"/>
      <c r="B33" s="47"/>
      <c r="C33" s="306"/>
      <c r="D33" s="14"/>
      <c r="E33" s="382"/>
      <c r="F33" s="13"/>
      <c r="G33" s="13"/>
      <c r="H33" s="385"/>
      <c r="I33" s="16">
        <f t="shared" si="4"/>
        <v>0</v>
      </c>
      <c r="J33" s="36"/>
      <c r="K33" s="109"/>
      <c r="L33" s="115"/>
      <c r="N33" s="5"/>
      <c r="O33" s="347">
        <v>8</v>
      </c>
      <c r="P33" s="307" t="s">
        <v>184</v>
      </c>
      <c r="Q33" s="327" t="s">
        <v>165</v>
      </c>
      <c r="R33" s="378">
        <v>161</v>
      </c>
      <c r="S33" s="344">
        <v>17</v>
      </c>
    </row>
    <row r="34" spans="1:19" ht="21.75" customHeight="1">
      <c r="A34" s="5"/>
      <c r="B34" s="47"/>
      <c r="C34" s="306"/>
      <c r="D34" s="14"/>
      <c r="E34" s="382"/>
      <c r="F34" s="16"/>
      <c r="G34" s="15"/>
      <c r="H34" s="384"/>
      <c r="I34" s="16">
        <f t="shared" si="4"/>
        <v>0</v>
      </c>
      <c r="J34" s="99" t="s">
        <v>22</v>
      </c>
      <c r="K34" s="112"/>
      <c r="L34" s="115"/>
      <c r="N34" s="5"/>
      <c r="O34" s="347">
        <v>9</v>
      </c>
      <c r="P34" s="307" t="s">
        <v>203</v>
      </c>
      <c r="Q34" s="327" t="s">
        <v>95</v>
      </c>
      <c r="R34" s="409">
        <v>154</v>
      </c>
      <c r="S34" s="344">
        <v>16</v>
      </c>
    </row>
    <row r="35" spans="1:19" ht="22.5" customHeight="1">
      <c r="A35" s="37">
        <v>5</v>
      </c>
      <c r="B35" s="46" t="s">
        <v>43</v>
      </c>
      <c r="C35" s="304"/>
      <c r="D35" s="21" t="s">
        <v>95</v>
      </c>
      <c r="E35" s="390"/>
      <c r="F35" s="395" t="s">
        <v>78</v>
      </c>
      <c r="G35" s="395" t="s">
        <v>79</v>
      </c>
      <c r="H35" s="391"/>
      <c r="I35" s="56" t="s">
        <v>24</v>
      </c>
      <c r="J35" s="56" t="s">
        <v>206</v>
      </c>
      <c r="K35" s="109" t="s">
        <v>22</v>
      </c>
      <c r="L35" s="115"/>
      <c r="N35" s="5"/>
      <c r="O35" s="347">
        <v>10</v>
      </c>
      <c r="P35" s="307" t="s">
        <v>200</v>
      </c>
      <c r="Q35" s="327" t="s">
        <v>95</v>
      </c>
      <c r="R35" s="409">
        <v>148</v>
      </c>
      <c r="S35" s="344">
        <v>15</v>
      </c>
    </row>
    <row r="36" spans="1:19" ht="20.25" customHeight="1">
      <c r="A36" s="5"/>
      <c r="B36" s="47"/>
      <c r="C36" s="420" t="s">
        <v>199</v>
      </c>
      <c r="D36" s="421" t="s">
        <v>95</v>
      </c>
      <c r="E36" s="422">
        <v>5</v>
      </c>
      <c r="F36" s="433">
        <v>92</v>
      </c>
      <c r="G36" s="433">
        <v>92</v>
      </c>
      <c r="H36" s="424"/>
      <c r="I36" s="425">
        <f t="shared" ref="I36:I41" si="5">SUM(F36:H36)</f>
        <v>184</v>
      </c>
      <c r="J36" s="434">
        <v>189</v>
      </c>
      <c r="K36" s="109"/>
      <c r="L36" s="115">
        <f>SUM(J36:J39)</f>
        <v>563</v>
      </c>
      <c r="N36" s="5"/>
      <c r="O36" s="347">
        <v>11</v>
      </c>
      <c r="P36" s="307" t="s">
        <v>201</v>
      </c>
      <c r="Q36" s="327" t="s">
        <v>168</v>
      </c>
      <c r="R36" s="348">
        <v>142</v>
      </c>
      <c r="S36" s="344">
        <v>14</v>
      </c>
    </row>
    <row r="37" spans="1:19" ht="22.5" customHeight="1">
      <c r="A37" s="5"/>
      <c r="B37" s="47"/>
      <c r="C37" s="420" t="s">
        <v>204</v>
      </c>
      <c r="D37" s="421" t="s">
        <v>95</v>
      </c>
      <c r="E37" s="422">
        <v>0</v>
      </c>
      <c r="F37" s="433">
        <v>96</v>
      </c>
      <c r="G37" s="433">
        <v>94</v>
      </c>
      <c r="H37" s="424"/>
      <c r="I37" s="425">
        <f t="shared" si="5"/>
        <v>190</v>
      </c>
      <c r="J37" s="434">
        <v>190</v>
      </c>
      <c r="K37" s="109"/>
      <c r="L37" s="115"/>
      <c r="N37" s="57"/>
      <c r="O37" s="354"/>
      <c r="P37" s="273" t="s">
        <v>225</v>
      </c>
      <c r="Q37" s="355"/>
      <c r="R37" s="340" t="s">
        <v>24</v>
      </c>
      <c r="S37" s="356" t="s">
        <v>30</v>
      </c>
    </row>
    <row r="38" spans="1:19" ht="19.5" customHeight="1">
      <c r="A38" s="5"/>
      <c r="B38" s="47"/>
      <c r="C38" s="420" t="s">
        <v>202</v>
      </c>
      <c r="D38" s="421" t="s">
        <v>95</v>
      </c>
      <c r="E38" s="422">
        <v>5</v>
      </c>
      <c r="F38" s="433">
        <v>90</v>
      </c>
      <c r="G38" s="433">
        <v>89</v>
      </c>
      <c r="H38" s="424"/>
      <c r="I38" s="425">
        <f t="shared" si="5"/>
        <v>179</v>
      </c>
      <c r="J38" s="434">
        <v>184</v>
      </c>
      <c r="K38" s="109"/>
      <c r="L38" s="115"/>
      <c r="N38" s="5"/>
      <c r="O38" s="401">
        <v>1</v>
      </c>
      <c r="P38" s="307" t="s">
        <v>182</v>
      </c>
      <c r="Q38" s="327" t="s">
        <v>165</v>
      </c>
      <c r="R38" s="405">
        <v>181</v>
      </c>
      <c r="S38" s="344">
        <v>30</v>
      </c>
    </row>
    <row r="39" spans="1:19" ht="15.75">
      <c r="A39" s="5"/>
      <c r="B39" s="92"/>
      <c r="C39" s="307" t="s">
        <v>203</v>
      </c>
      <c r="D39" s="326" t="s">
        <v>95</v>
      </c>
      <c r="E39" s="381">
        <v>5</v>
      </c>
      <c r="F39" s="397">
        <v>79</v>
      </c>
      <c r="G39" s="397">
        <v>75</v>
      </c>
      <c r="H39" s="384"/>
      <c r="I39" s="15">
        <f t="shared" si="5"/>
        <v>154</v>
      </c>
      <c r="J39" s="380"/>
      <c r="K39" s="109"/>
      <c r="L39" s="120"/>
      <c r="N39" s="5"/>
      <c r="O39" s="402">
        <v>2</v>
      </c>
      <c r="P39" s="307" t="s">
        <v>186</v>
      </c>
      <c r="Q39" s="327" t="s">
        <v>176</v>
      </c>
      <c r="R39" s="367">
        <v>173</v>
      </c>
      <c r="S39" s="344">
        <v>26</v>
      </c>
    </row>
    <row r="40" spans="1:19" ht="15.75">
      <c r="A40" s="5"/>
      <c r="B40" s="90"/>
      <c r="C40" s="307" t="s">
        <v>200</v>
      </c>
      <c r="D40" s="326" t="s">
        <v>95</v>
      </c>
      <c r="E40" s="381">
        <v>5</v>
      </c>
      <c r="F40" s="397">
        <v>76</v>
      </c>
      <c r="G40" s="397">
        <v>72</v>
      </c>
      <c r="H40" s="384"/>
      <c r="I40" s="15">
        <f t="shared" si="5"/>
        <v>148</v>
      </c>
      <c r="J40" s="369"/>
      <c r="K40" s="109"/>
      <c r="L40" s="115"/>
      <c r="N40" s="5"/>
      <c r="O40" s="403">
        <v>3</v>
      </c>
      <c r="P40" s="307" t="s">
        <v>208</v>
      </c>
      <c r="Q40" s="327" t="s">
        <v>248</v>
      </c>
      <c r="R40" s="405">
        <v>167</v>
      </c>
      <c r="S40" s="344">
        <v>23</v>
      </c>
    </row>
    <row r="41" spans="1:19" ht="19.5" customHeight="1">
      <c r="A41" s="5"/>
      <c r="B41" s="47"/>
      <c r="C41" s="306"/>
      <c r="D41" s="14"/>
      <c r="E41" s="382"/>
      <c r="F41" s="16"/>
      <c r="G41" s="15"/>
      <c r="H41" s="384"/>
      <c r="I41" s="16">
        <f t="shared" si="5"/>
        <v>0</v>
      </c>
      <c r="J41" s="99" t="s">
        <v>22</v>
      </c>
      <c r="K41" s="109"/>
      <c r="L41" s="115"/>
      <c r="N41" s="5"/>
      <c r="O41" s="404">
        <v>4</v>
      </c>
      <c r="P41" s="307" t="s">
        <v>234</v>
      </c>
      <c r="Q41" s="327" t="s">
        <v>233</v>
      </c>
      <c r="R41" s="406">
        <v>161</v>
      </c>
      <c r="S41" s="344">
        <v>21</v>
      </c>
    </row>
    <row r="42" spans="1:19" ht="18" customHeight="1">
      <c r="A42" s="37">
        <v>6</v>
      </c>
      <c r="B42" s="46" t="s">
        <v>43</v>
      </c>
      <c r="C42" s="304"/>
      <c r="D42" s="21" t="s">
        <v>167</v>
      </c>
      <c r="E42" s="390"/>
      <c r="F42" s="395" t="s">
        <v>78</v>
      </c>
      <c r="G42" s="395" t="s">
        <v>79</v>
      </c>
      <c r="H42" s="391"/>
      <c r="I42" s="56" t="s">
        <v>24</v>
      </c>
      <c r="J42" s="56" t="s">
        <v>206</v>
      </c>
      <c r="K42" s="109"/>
      <c r="L42" s="115"/>
      <c r="N42" s="5"/>
      <c r="O42" s="347">
        <v>5</v>
      </c>
      <c r="P42" s="307" t="s">
        <v>235</v>
      </c>
      <c r="Q42" s="327" t="s">
        <v>233</v>
      </c>
      <c r="R42" s="379">
        <v>161</v>
      </c>
      <c r="S42" s="344">
        <v>20</v>
      </c>
    </row>
    <row r="43" spans="1:19" ht="21" customHeight="1">
      <c r="A43" s="5"/>
      <c r="B43" s="47"/>
      <c r="C43" s="420" t="s">
        <v>178</v>
      </c>
      <c r="D43" s="421" t="s">
        <v>167</v>
      </c>
      <c r="E43" s="422">
        <v>0</v>
      </c>
      <c r="F43" s="423">
        <v>89</v>
      </c>
      <c r="G43" s="423">
        <v>93</v>
      </c>
      <c r="H43" s="427"/>
      <c r="I43" s="425">
        <f t="shared" ref="I43:I51" si="6">SUM(F43:H43)</f>
        <v>182</v>
      </c>
      <c r="J43" s="426">
        <v>182</v>
      </c>
      <c r="K43" s="109"/>
      <c r="L43" s="115">
        <f>SUM(J43:J47)</f>
        <v>527</v>
      </c>
      <c r="N43" s="5"/>
      <c r="O43" s="347">
        <v>6</v>
      </c>
      <c r="P43" s="400" t="s">
        <v>245</v>
      </c>
      <c r="Q43" s="400" t="s">
        <v>149</v>
      </c>
      <c r="R43" s="379">
        <v>155</v>
      </c>
      <c r="S43" s="344">
        <v>19</v>
      </c>
    </row>
    <row r="44" spans="1:19" ht="20.25" customHeight="1">
      <c r="A44" s="5"/>
      <c r="B44" s="47"/>
      <c r="C44" s="307" t="s">
        <v>180</v>
      </c>
      <c r="D44" s="326" t="s">
        <v>167</v>
      </c>
      <c r="E44" s="381">
        <v>0</v>
      </c>
      <c r="F44" s="388">
        <v>71</v>
      </c>
      <c r="G44" s="388">
        <v>87</v>
      </c>
      <c r="H44" s="383"/>
      <c r="I44" s="15">
        <f t="shared" si="6"/>
        <v>158</v>
      </c>
      <c r="J44" s="36"/>
      <c r="K44" s="109"/>
      <c r="L44" s="115"/>
      <c r="N44" s="5"/>
      <c r="O44" s="347">
        <v>7</v>
      </c>
      <c r="P44" s="307" t="s">
        <v>219</v>
      </c>
      <c r="Q44" s="327" t="s">
        <v>176</v>
      </c>
      <c r="R44" s="410">
        <v>155</v>
      </c>
      <c r="S44" s="344">
        <v>18</v>
      </c>
    </row>
    <row r="45" spans="1:19" ht="15.75">
      <c r="A45" s="5"/>
      <c r="B45" s="47"/>
      <c r="C45" s="420" t="s">
        <v>229</v>
      </c>
      <c r="D45" s="421" t="s">
        <v>167</v>
      </c>
      <c r="E45" s="422">
        <v>0</v>
      </c>
      <c r="F45" s="423">
        <v>91</v>
      </c>
      <c r="G45" s="423">
        <v>85</v>
      </c>
      <c r="H45" s="424"/>
      <c r="I45" s="425">
        <f t="shared" si="6"/>
        <v>176</v>
      </c>
      <c r="J45" s="426">
        <v>176</v>
      </c>
      <c r="K45" s="109"/>
      <c r="L45" s="115" t="s">
        <v>22</v>
      </c>
      <c r="N45" s="5"/>
      <c r="O45" s="347">
        <v>8</v>
      </c>
      <c r="P45" s="307" t="s">
        <v>237</v>
      </c>
      <c r="Q45" s="327" t="s">
        <v>233</v>
      </c>
      <c r="R45" s="352">
        <v>150</v>
      </c>
      <c r="S45" s="344">
        <v>17</v>
      </c>
    </row>
    <row r="46" spans="1:19" ht="15.75">
      <c r="A46" s="5"/>
      <c r="B46" s="47"/>
      <c r="C46" s="327" t="s">
        <v>230</v>
      </c>
      <c r="D46" s="326" t="s">
        <v>167</v>
      </c>
      <c r="E46" s="381">
        <v>8</v>
      </c>
      <c r="F46" s="388">
        <v>65</v>
      </c>
      <c r="G46" s="388">
        <v>63</v>
      </c>
      <c r="H46" s="384"/>
      <c r="I46" s="15">
        <f t="shared" si="6"/>
        <v>128</v>
      </c>
      <c r="J46" s="36"/>
      <c r="K46" s="109"/>
      <c r="L46" s="115"/>
      <c r="N46" s="5"/>
      <c r="O46" s="347">
        <v>9</v>
      </c>
      <c r="P46" s="327" t="s">
        <v>220</v>
      </c>
      <c r="Q46" s="327" t="s">
        <v>176</v>
      </c>
      <c r="R46" s="409">
        <v>146</v>
      </c>
      <c r="S46" s="344">
        <v>16</v>
      </c>
    </row>
    <row r="47" spans="1:19" ht="15.75">
      <c r="A47" s="5"/>
      <c r="B47" s="47"/>
      <c r="C47" s="435" t="s">
        <v>231</v>
      </c>
      <c r="D47" s="421" t="s">
        <v>167</v>
      </c>
      <c r="E47" s="422">
        <v>8</v>
      </c>
      <c r="F47" s="423">
        <v>81</v>
      </c>
      <c r="G47" s="423">
        <v>80</v>
      </c>
      <c r="H47" s="424"/>
      <c r="I47" s="425">
        <f t="shared" si="6"/>
        <v>161</v>
      </c>
      <c r="J47" s="426">
        <v>169</v>
      </c>
      <c r="K47" s="109"/>
      <c r="L47" s="115"/>
      <c r="N47" s="5"/>
      <c r="O47" s="347">
        <v>10</v>
      </c>
      <c r="P47" s="307" t="s">
        <v>221</v>
      </c>
      <c r="Q47" s="327" t="s">
        <v>176</v>
      </c>
      <c r="R47" s="409">
        <v>144</v>
      </c>
      <c r="S47" s="344">
        <v>15</v>
      </c>
    </row>
    <row r="48" spans="1:19" ht="15.75">
      <c r="A48" s="5"/>
      <c r="B48" s="47"/>
      <c r="C48" s="327"/>
      <c r="D48" s="326"/>
      <c r="E48" s="381"/>
      <c r="F48" s="388"/>
      <c r="G48" s="388"/>
      <c r="H48" s="384"/>
      <c r="I48" s="15"/>
      <c r="J48" s="36"/>
      <c r="K48" s="109"/>
      <c r="L48" s="115"/>
      <c r="N48" s="5"/>
      <c r="O48" s="347">
        <v>11</v>
      </c>
      <c r="P48" s="307" t="s">
        <v>236</v>
      </c>
      <c r="Q48" s="327" t="s">
        <v>233</v>
      </c>
      <c r="R48" s="410">
        <v>136</v>
      </c>
      <c r="S48" s="344">
        <v>14</v>
      </c>
    </row>
    <row r="49" spans="1:19" ht="15.75">
      <c r="A49" s="5"/>
      <c r="B49" s="47"/>
      <c r="C49" s="327"/>
      <c r="D49" s="326"/>
      <c r="E49" s="381"/>
      <c r="F49" s="388"/>
      <c r="G49" s="388"/>
      <c r="H49" s="384"/>
      <c r="I49" s="15"/>
      <c r="J49" s="36"/>
      <c r="K49" s="109"/>
      <c r="L49" s="115"/>
      <c r="N49" s="5"/>
      <c r="O49" s="347">
        <v>12</v>
      </c>
      <c r="P49" s="307" t="s">
        <v>218</v>
      </c>
      <c r="Q49" s="327" t="s">
        <v>176</v>
      </c>
      <c r="R49" s="379">
        <v>136</v>
      </c>
      <c r="S49" s="344">
        <v>13</v>
      </c>
    </row>
    <row r="50" spans="1:19" ht="15.75">
      <c r="A50" s="5"/>
      <c r="B50" s="47"/>
      <c r="C50" s="327"/>
      <c r="D50" s="326"/>
      <c r="E50" s="381"/>
      <c r="F50" s="388"/>
      <c r="G50" s="388"/>
      <c r="H50" s="383"/>
      <c r="I50" s="15">
        <f t="shared" si="6"/>
        <v>0</v>
      </c>
      <c r="J50" s="36"/>
      <c r="K50" s="109"/>
      <c r="L50" s="115"/>
      <c r="N50" s="5"/>
      <c r="O50" s="347">
        <v>13</v>
      </c>
      <c r="P50" s="307" t="s">
        <v>177</v>
      </c>
      <c r="Q50" s="327" t="s">
        <v>149</v>
      </c>
      <c r="R50" s="352">
        <v>119</v>
      </c>
      <c r="S50" s="344">
        <v>12</v>
      </c>
    </row>
    <row r="51" spans="1:19" ht="18.75" customHeight="1">
      <c r="A51" s="5"/>
      <c r="B51" s="47"/>
      <c r="C51" s="306"/>
      <c r="D51" s="14"/>
      <c r="E51" s="382"/>
      <c r="F51" s="13"/>
      <c r="G51" s="13"/>
      <c r="H51" s="393"/>
      <c r="I51" s="16">
        <f t="shared" si="6"/>
        <v>0</v>
      </c>
      <c r="J51" s="36"/>
      <c r="K51" s="109"/>
      <c r="L51" s="115"/>
      <c r="N51" s="57"/>
      <c r="O51" s="354"/>
      <c r="P51" s="273" t="s">
        <v>224</v>
      </c>
      <c r="Q51" s="355"/>
      <c r="R51" s="340" t="s">
        <v>24</v>
      </c>
      <c r="S51" s="356" t="s">
        <v>30</v>
      </c>
    </row>
    <row r="52" spans="1:19" ht="20.25" customHeight="1">
      <c r="A52" s="37">
        <v>7</v>
      </c>
      <c r="B52" s="46" t="s">
        <v>43</v>
      </c>
      <c r="C52" s="304"/>
      <c r="D52" s="21" t="s">
        <v>238</v>
      </c>
      <c r="E52" s="390"/>
      <c r="F52" s="395" t="s">
        <v>78</v>
      </c>
      <c r="G52" s="395" t="s">
        <v>79</v>
      </c>
      <c r="H52" s="391"/>
      <c r="I52" s="56" t="s">
        <v>24</v>
      </c>
      <c r="J52" s="56" t="s">
        <v>206</v>
      </c>
      <c r="K52" s="109" t="s">
        <v>22</v>
      </c>
      <c r="L52" s="115"/>
      <c r="N52" s="5"/>
      <c r="O52" s="342">
        <v>1</v>
      </c>
      <c r="P52" s="307" t="s">
        <v>195</v>
      </c>
      <c r="Q52" s="327" t="s">
        <v>145</v>
      </c>
      <c r="R52" s="360">
        <v>182</v>
      </c>
      <c r="S52" s="344">
        <v>30</v>
      </c>
    </row>
    <row r="53" spans="1:19" ht="20.25" customHeight="1">
      <c r="A53" s="5"/>
      <c r="B53" s="47"/>
      <c r="C53" s="420" t="s">
        <v>239</v>
      </c>
      <c r="D53" s="421" t="s">
        <v>238</v>
      </c>
      <c r="E53" s="422">
        <v>8</v>
      </c>
      <c r="F53" s="425">
        <v>69</v>
      </c>
      <c r="G53" s="425">
        <v>72</v>
      </c>
      <c r="H53" s="432"/>
      <c r="I53" s="425">
        <f t="shared" ref="I53:I58" si="7">SUM(F53:H53)</f>
        <v>141</v>
      </c>
      <c r="J53" s="426">
        <v>149</v>
      </c>
      <c r="K53" s="109"/>
      <c r="L53" s="115">
        <f>SUM(J53:J55)</f>
        <v>402</v>
      </c>
      <c r="N53" s="5"/>
      <c r="O53" s="345">
        <v>2</v>
      </c>
      <c r="P53" s="307" t="s">
        <v>191</v>
      </c>
      <c r="Q53" s="327" t="s">
        <v>192</v>
      </c>
      <c r="R53" s="363">
        <v>171</v>
      </c>
      <c r="S53" s="344">
        <v>26</v>
      </c>
    </row>
    <row r="54" spans="1:19" ht="21" customHeight="1">
      <c r="A54" s="5"/>
      <c r="B54" s="47"/>
      <c r="C54" s="420" t="s">
        <v>240</v>
      </c>
      <c r="D54" s="421" t="s">
        <v>238</v>
      </c>
      <c r="E54" s="422">
        <v>8</v>
      </c>
      <c r="F54" s="436">
        <v>70</v>
      </c>
      <c r="G54" s="436">
        <v>65</v>
      </c>
      <c r="H54" s="432"/>
      <c r="I54" s="425">
        <f t="shared" si="7"/>
        <v>135</v>
      </c>
      <c r="J54" s="426">
        <v>143</v>
      </c>
      <c r="K54" s="109"/>
      <c r="L54" s="115"/>
      <c r="N54" s="5"/>
      <c r="O54" s="346">
        <v>3</v>
      </c>
      <c r="P54" s="307" t="s">
        <v>193</v>
      </c>
      <c r="Q54" s="327" t="s">
        <v>145</v>
      </c>
      <c r="R54" s="360">
        <v>170</v>
      </c>
      <c r="S54" s="344">
        <v>23</v>
      </c>
    </row>
    <row r="55" spans="1:19" ht="15.75">
      <c r="A55" s="5"/>
      <c r="B55" s="47"/>
      <c r="C55" s="420" t="s">
        <v>241</v>
      </c>
      <c r="D55" s="421" t="s">
        <v>238</v>
      </c>
      <c r="E55" s="422">
        <v>8</v>
      </c>
      <c r="F55" s="437">
        <v>54</v>
      </c>
      <c r="G55" s="437">
        <v>48</v>
      </c>
      <c r="H55" s="432"/>
      <c r="I55" s="425">
        <f t="shared" si="7"/>
        <v>102</v>
      </c>
      <c r="J55" s="426">
        <v>110</v>
      </c>
      <c r="K55" s="109"/>
      <c r="L55" s="115"/>
      <c r="N55" s="5"/>
      <c r="O55" s="347">
        <v>4</v>
      </c>
      <c r="P55" s="307" t="s">
        <v>194</v>
      </c>
      <c r="Q55" s="327" t="s">
        <v>145</v>
      </c>
      <c r="R55" s="360">
        <v>163</v>
      </c>
      <c r="S55" s="344">
        <v>21</v>
      </c>
    </row>
    <row r="56" spans="1:19" ht="24">
      <c r="A56" s="5"/>
      <c r="B56" s="47"/>
      <c r="C56" s="307" t="s">
        <v>242</v>
      </c>
      <c r="D56" s="326" t="s">
        <v>238</v>
      </c>
      <c r="E56" s="381">
        <v>8</v>
      </c>
      <c r="F56" s="333">
        <v>34</v>
      </c>
      <c r="G56" s="333">
        <v>35</v>
      </c>
      <c r="H56" s="392"/>
      <c r="I56" s="15">
        <f t="shared" si="7"/>
        <v>69</v>
      </c>
      <c r="J56" s="369"/>
      <c r="K56" s="109"/>
      <c r="L56" s="115"/>
      <c r="N56" s="5"/>
      <c r="O56" s="361">
        <v>5</v>
      </c>
      <c r="P56" s="306" t="s">
        <v>232</v>
      </c>
      <c r="Q56" s="299" t="s">
        <v>145</v>
      </c>
      <c r="R56" s="362">
        <v>156</v>
      </c>
      <c r="S56" s="344">
        <v>20</v>
      </c>
    </row>
    <row r="57" spans="1:19" ht="15.75">
      <c r="A57" s="5"/>
      <c r="B57" s="47"/>
      <c r="C57" s="327" t="s">
        <v>243</v>
      </c>
      <c r="D57" s="326" t="s">
        <v>238</v>
      </c>
      <c r="E57" s="381">
        <v>8</v>
      </c>
      <c r="F57" s="333"/>
      <c r="G57" s="333"/>
      <c r="H57" s="392"/>
      <c r="I57" s="15">
        <f t="shared" si="7"/>
        <v>0</v>
      </c>
      <c r="J57" s="369"/>
      <c r="K57" s="109"/>
      <c r="L57" s="115"/>
      <c r="N57" s="5"/>
      <c r="O57" s="347">
        <v>6</v>
      </c>
      <c r="P57" s="307" t="s">
        <v>190</v>
      </c>
      <c r="Q57" s="327" t="s">
        <v>192</v>
      </c>
      <c r="R57" s="360">
        <v>145</v>
      </c>
      <c r="S57" s="344">
        <v>19</v>
      </c>
    </row>
    <row r="58" spans="1:19" ht="21" customHeight="1">
      <c r="A58" s="5"/>
      <c r="B58" s="47"/>
      <c r="C58" s="299"/>
      <c r="D58" s="14"/>
      <c r="E58" s="382"/>
      <c r="F58" s="32"/>
      <c r="G58" s="32"/>
      <c r="H58" s="394"/>
      <c r="I58" s="16">
        <f t="shared" si="7"/>
        <v>0</v>
      </c>
      <c r="J58" s="36"/>
      <c r="K58" s="109"/>
      <c r="L58" s="115"/>
      <c r="N58" s="5"/>
      <c r="O58" s="361">
        <v>7</v>
      </c>
      <c r="P58" s="307" t="s">
        <v>246</v>
      </c>
      <c r="Q58" s="327" t="s">
        <v>192</v>
      </c>
      <c r="R58" s="363">
        <v>136</v>
      </c>
      <c r="S58" s="344">
        <v>18</v>
      </c>
    </row>
    <row r="59" spans="1:19" ht="20.25" customHeight="1">
      <c r="A59" s="37">
        <v>8</v>
      </c>
      <c r="B59" s="46" t="s">
        <v>43</v>
      </c>
      <c r="C59" s="304"/>
      <c r="D59" s="21" t="s">
        <v>176</v>
      </c>
      <c r="E59" s="390"/>
      <c r="F59" s="395" t="s">
        <v>78</v>
      </c>
      <c r="G59" s="395" t="s">
        <v>79</v>
      </c>
      <c r="H59" s="391"/>
      <c r="I59" s="56" t="s">
        <v>24</v>
      </c>
      <c r="J59" s="56">
        <v>10.9</v>
      </c>
      <c r="K59" s="109" t="s">
        <v>22</v>
      </c>
      <c r="L59" s="115"/>
      <c r="N59" s="5"/>
      <c r="O59" s="347"/>
      <c r="P59" s="307"/>
      <c r="Q59" s="327"/>
      <c r="R59" s="363"/>
      <c r="S59" s="344"/>
    </row>
    <row r="60" spans="1:19" ht="19.5" customHeight="1">
      <c r="A60" s="5"/>
      <c r="B60" s="47"/>
      <c r="C60" s="420" t="s">
        <v>186</v>
      </c>
      <c r="D60" s="421" t="s">
        <v>176</v>
      </c>
      <c r="E60" s="422">
        <v>8</v>
      </c>
      <c r="F60" s="425">
        <v>87</v>
      </c>
      <c r="G60" s="425">
        <v>86</v>
      </c>
      <c r="H60" s="424"/>
      <c r="I60" s="425">
        <f t="shared" ref="I60:I65" si="8">SUM(F60:H60)</f>
        <v>173</v>
      </c>
      <c r="J60" s="426">
        <v>181</v>
      </c>
      <c r="K60" s="109"/>
      <c r="L60" s="115">
        <f>SUM(J60:J64)</f>
        <v>498</v>
      </c>
      <c r="N60" s="5"/>
      <c r="O60" s="347"/>
      <c r="P60" s="307"/>
      <c r="Q60" s="327"/>
      <c r="R60" s="348"/>
      <c r="S60" s="344"/>
    </row>
    <row r="61" spans="1:19" ht="18" customHeight="1">
      <c r="A61" s="5"/>
      <c r="B61" s="90"/>
      <c r="C61" s="307" t="s">
        <v>218</v>
      </c>
      <c r="D61" s="326" t="s">
        <v>176</v>
      </c>
      <c r="E61" s="381">
        <v>8</v>
      </c>
      <c r="F61" s="15">
        <v>66</v>
      </c>
      <c r="G61" s="15">
        <v>70</v>
      </c>
      <c r="H61" s="384"/>
      <c r="I61" s="15">
        <f t="shared" si="8"/>
        <v>136</v>
      </c>
      <c r="J61" s="369" t="s">
        <v>22</v>
      </c>
      <c r="K61" s="109"/>
      <c r="L61" s="115"/>
      <c r="N61" s="5"/>
      <c r="O61" s="347"/>
      <c r="P61" s="309"/>
      <c r="Q61" s="364"/>
      <c r="R61" s="348"/>
      <c r="S61" s="344"/>
    </row>
    <row r="62" spans="1:19" ht="15.75">
      <c r="A62" s="5"/>
      <c r="B62" s="47"/>
      <c r="C62" s="420" t="s">
        <v>219</v>
      </c>
      <c r="D62" s="421" t="s">
        <v>176</v>
      </c>
      <c r="E62" s="422">
        <v>8</v>
      </c>
      <c r="F62" s="425">
        <v>78</v>
      </c>
      <c r="G62" s="425">
        <v>77</v>
      </c>
      <c r="H62" s="424"/>
      <c r="I62" s="425">
        <f t="shared" si="8"/>
        <v>155</v>
      </c>
      <c r="J62" s="426">
        <v>163</v>
      </c>
      <c r="K62" s="109"/>
      <c r="L62" s="115"/>
      <c r="N62" s="5"/>
      <c r="O62" s="347"/>
      <c r="P62" s="305"/>
      <c r="Q62" s="299"/>
      <c r="R62" s="352"/>
      <c r="S62" s="344"/>
    </row>
    <row r="63" spans="1:19" ht="15.75">
      <c r="A63" s="5"/>
      <c r="B63" s="90"/>
      <c r="C63" s="435" t="s">
        <v>220</v>
      </c>
      <c r="D63" s="421" t="s">
        <v>176</v>
      </c>
      <c r="E63" s="422">
        <v>8</v>
      </c>
      <c r="F63" s="425">
        <v>71</v>
      </c>
      <c r="G63" s="425">
        <v>75</v>
      </c>
      <c r="H63" s="424"/>
      <c r="I63" s="425">
        <f t="shared" si="8"/>
        <v>146</v>
      </c>
      <c r="J63" s="426">
        <v>154</v>
      </c>
      <c r="K63" s="109"/>
      <c r="L63" s="115"/>
      <c r="N63" s="5"/>
      <c r="O63" s="347"/>
      <c r="P63" s="305"/>
      <c r="Q63" s="299"/>
      <c r="R63" s="352"/>
      <c r="S63" s="344"/>
    </row>
    <row r="64" spans="1:19" ht="21.75" customHeight="1">
      <c r="A64" s="5"/>
      <c r="B64" s="47"/>
      <c r="C64" s="307" t="s">
        <v>221</v>
      </c>
      <c r="D64" s="326" t="s">
        <v>176</v>
      </c>
      <c r="E64" s="381">
        <v>8</v>
      </c>
      <c r="F64" s="15">
        <v>73</v>
      </c>
      <c r="G64" s="15">
        <v>71</v>
      </c>
      <c r="H64" s="384"/>
      <c r="I64" s="15">
        <f t="shared" si="8"/>
        <v>144</v>
      </c>
      <c r="J64" s="369"/>
      <c r="K64" s="109"/>
      <c r="L64" s="115"/>
      <c r="N64" s="57"/>
      <c r="O64" s="365"/>
      <c r="P64" s="276" t="s">
        <v>98</v>
      </c>
      <c r="Q64" s="355"/>
      <c r="R64" s="340" t="s">
        <v>24</v>
      </c>
      <c r="S64" s="356" t="s">
        <v>30</v>
      </c>
    </row>
    <row r="65" spans="1:19" ht="17.25" customHeight="1">
      <c r="A65" s="5"/>
      <c r="B65" s="47"/>
      <c r="C65" s="306"/>
      <c r="D65" s="14"/>
      <c r="E65" s="382"/>
      <c r="F65" s="16"/>
      <c r="G65" s="15"/>
      <c r="H65" s="384"/>
      <c r="I65" s="16">
        <f t="shared" si="8"/>
        <v>0</v>
      </c>
      <c r="J65" s="36"/>
      <c r="K65" s="109"/>
      <c r="L65" s="115"/>
      <c r="N65" s="5"/>
      <c r="O65" s="342">
        <v>1</v>
      </c>
      <c r="P65" s="307" t="s">
        <v>204</v>
      </c>
      <c r="Q65" s="327" t="s">
        <v>95</v>
      </c>
      <c r="R65" s="348">
        <v>190</v>
      </c>
      <c r="S65" s="344">
        <v>30</v>
      </c>
    </row>
    <row r="66" spans="1:19" ht="20.25" customHeight="1">
      <c r="A66" s="37">
        <v>9</v>
      </c>
      <c r="B66" s="46" t="s">
        <v>43</v>
      </c>
      <c r="C66" s="304"/>
      <c r="D66" s="21" t="s">
        <v>233</v>
      </c>
      <c r="E66" s="390"/>
      <c r="F66" s="395" t="s">
        <v>78</v>
      </c>
      <c r="G66" s="395" t="s">
        <v>79</v>
      </c>
      <c r="H66" s="391"/>
      <c r="I66" s="56" t="s">
        <v>24</v>
      </c>
      <c r="J66" s="56">
        <v>10.9</v>
      </c>
      <c r="K66" s="109"/>
      <c r="L66" s="115"/>
      <c r="N66" s="5"/>
      <c r="O66" s="345">
        <v>2</v>
      </c>
      <c r="P66" s="307" t="s">
        <v>178</v>
      </c>
      <c r="Q66" s="327" t="s">
        <v>167</v>
      </c>
      <c r="R66" s="352">
        <v>182</v>
      </c>
      <c r="S66" s="344">
        <v>26</v>
      </c>
    </row>
    <row r="67" spans="1:19" ht="20.25" customHeight="1">
      <c r="A67" s="5"/>
      <c r="B67" s="47"/>
      <c r="C67" s="420" t="s">
        <v>234</v>
      </c>
      <c r="D67" s="421" t="s">
        <v>233</v>
      </c>
      <c r="E67" s="422">
        <v>8</v>
      </c>
      <c r="F67" s="423">
        <v>80</v>
      </c>
      <c r="G67" s="423">
        <v>81</v>
      </c>
      <c r="H67" s="424"/>
      <c r="I67" s="425">
        <f t="shared" ref="I67:I72" si="9">SUM(F67:H67)</f>
        <v>161</v>
      </c>
      <c r="J67" s="426">
        <v>169</v>
      </c>
      <c r="K67" s="109"/>
      <c r="L67" s="115">
        <f>SUM(J67:J72)</f>
        <v>496</v>
      </c>
      <c r="N67" s="5"/>
      <c r="O67" s="346">
        <v>3</v>
      </c>
      <c r="P67" s="307" t="s">
        <v>229</v>
      </c>
      <c r="Q67" s="327" t="s">
        <v>167</v>
      </c>
      <c r="R67" s="343">
        <v>176</v>
      </c>
      <c r="S67" s="344">
        <v>23</v>
      </c>
    </row>
    <row r="68" spans="1:19" ht="15.75" customHeight="1">
      <c r="A68" s="5"/>
      <c r="B68" s="47"/>
      <c r="C68" s="420" t="s">
        <v>235</v>
      </c>
      <c r="D68" s="421" t="s">
        <v>233</v>
      </c>
      <c r="E68" s="422">
        <v>8</v>
      </c>
      <c r="F68" s="423">
        <v>81</v>
      </c>
      <c r="G68" s="423">
        <v>80</v>
      </c>
      <c r="H68" s="427"/>
      <c r="I68" s="425">
        <f t="shared" si="9"/>
        <v>161</v>
      </c>
      <c r="J68" s="426">
        <v>169</v>
      </c>
      <c r="K68" s="109"/>
      <c r="L68" s="115"/>
      <c r="N68" s="5"/>
      <c r="O68" s="366">
        <v>4</v>
      </c>
      <c r="P68" s="307" t="s">
        <v>180</v>
      </c>
      <c r="Q68" s="327" t="s">
        <v>167</v>
      </c>
      <c r="R68" s="343">
        <v>158</v>
      </c>
      <c r="S68" s="344">
        <v>21</v>
      </c>
    </row>
    <row r="69" spans="1:19" ht="17.25" customHeight="1">
      <c r="A69" s="5"/>
      <c r="B69" s="47"/>
      <c r="C69" s="307" t="s">
        <v>236</v>
      </c>
      <c r="D69" s="326" t="s">
        <v>233</v>
      </c>
      <c r="E69" s="381">
        <v>8</v>
      </c>
      <c r="F69" s="388">
        <v>60</v>
      </c>
      <c r="G69" s="388">
        <v>76</v>
      </c>
      <c r="H69" s="392"/>
      <c r="I69" s="15">
        <f t="shared" si="9"/>
        <v>136</v>
      </c>
      <c r="J69" s="369"/>
      <c r="K69" s="109"/>
      <c r="L69" s="115"/>
      <c r="N69" s="5"/>
      <c r="O69" s="347">
        <v>5</v>
      </c>
      <c r="P69" s="307" t="s">
        <v>244</v>
      </c>
      <c r="Q69" s="327" t="s">
        <v>149</v>
      </c>
      <c r="R69" s="343">
        <v>146</v>
      </c>
      <c r="S69" s="367">
        <v>20</v>
      </c>
    </row>
    <row r="70" spans="1:19" ht="22.5" customHeight="1">
      <c r="A70" s="5"/>
      <c r="B70" s="47"/>
      <c r="C70" s="420" t="s">
        <v>237</v>
      </c>
      <c r="D70" s="421" t="s">
        <v>233</v>
      </c>
      <c r="E70" s="422">
        <v>8</v>
      </c>
      <c r="F70" s="423">
        <v>75</v>
      </c>
      <c r="G70" s="423">
        <v>75</v>
      </c>
      <c r="H70" s="424"/>
      <c r="I70" s="425">
        <f t="shared" si="9"/>
        <v>150</v>
      </c>
      <c r="J70" s="426">
        <v>158</v>
      </c>
      <c r="K70" s="109"/>
      <c r="L70" s="115"/>
      <c r="N70" s="5"/>
      <c r="O70" s="366"/>
      <c r="P70" s="307"/>
      <c r="Q70" s="327"/>
      <c r="R70" s="348"/>
      <c r="S70" s="367"/>
    </row>
    <row r="71" spans="1:19" ht="15.75">
      <c r="A71" s="5"/>
      <c r="B71" s="47"/>
      <c r="C71" s="306"/>
      <c r="D71" s="14"/>
      <c r="E71" s="382"/>
      <c r="F71" s="16"/>
      <c r="G71" s="15"/>
      <c r="H71" s="384"/>
      <c r="I71" s="16">
        <f t="shared" si="9"/>
        <v>0</v>
      </c>
      <c r="J71" s="36"/>
      <c r="K71" s="109"/>
      <c r="L71" s="115"/>
      <c r="N71" s="328"/>
      <c r="O71" s="361"/>
      <c r="P71" s="307"/>
      <c r="Q71" s="327"/>
      <c r="R71" s="348"/>
      <c r="S71" s="367"/>
    </row>
    <row r="72" spans="1:19" ht="14.25" customHeight="1">
      <c r="A72" s="5"/>
      <c r="B72" s="47"/>
      <c r="C72" s="306"/>
      <c r="D72" s="14"/>
      <c r="E72" s="382"/>
      <c r="F72" s="16"/>
      <c r="G72" s="15"/>
      <c r="H72" s="384"/>
      <c r="I72" s="16">
        <f t="shared" si="9"/>
        <v>0</v>
      </c>
      <c r="J72" s="36"/>
      <c r="K72" s="109"/>
      <c r="L72" s="115"/>
      <c r="N72" s="328"/>
      <c r="O72" s="368"/>
      <c r="P72" s="327"/>
      <c r="Q72" s="327"/>
      <c r="R72" s="348"/>
      <c r="S72" s="367"/>
    </row>
    <row r="73" spans="1:19" ht="15.75">
      <c r="A73" s="37">
        <v>10</v>
      </c>
      <c r="B73" s="46" t="s">
        <v>43</v>
      </c>
      <c r="C73" s="304"/>
      <c r="D73" s="21" t="s">
        <v>168</v>
      </c>
      <c r="E73" s="390"/>
      <c r="F73" s="395" t="s">
        <v>78</v>
      </c>
      <c r="G73" s="395" t="s">
        <v>79</v>
      </c>
      <c r="H73" s="391"/>
      <c r="I73" s="56" t="s">
        <v>24</v>
      </c>
      <c r="J73" s="56">
        <v>10.9</v>
      </c>
      <c r="K73" s="109"/>
      <c r="L73" s="115"/>
      <c r="N73" s="328"/>
      <c r="O73" s="361"/>
      <c r="P73" s="307"/>
      <c r="Q73" s="327"/>
      <c r="R73" s="343"/>
      <c r="S73" s="367"/>
    </row>
    <row r="74" spans="1:19" ht="17.25" customHeight="1">
      <c r="A74" s="5"/>
      <c r="B74" s="47"/>
      <c r="C74" s="420" t="s">
        <v>196</v>
      </c>
      <c r="D74" s="421" t="s">
        <v>168</v>
      </c>
      <c r="E74" s="422">
        <v>5</v>
      </c>
      <c r="F74" s="423">
        <v>95</v>
      </c>
      <c r="G74" s="423">
        <v>94</v>
      </c>
      <c r="H74" s="427"/>
      <c r="I74" s="425">
        <f t="shared" ref="I74:I79" si="10">SUM(F74:H74)</f>
        <v>189</v>
      </c>
      <c r="J74" s="426">
        <v>194</v>
      </c>
      <c r="K74" s="109"/>
      <c r="L74" s="115">
        <f>SUM(J74:J79)</f>
        <v>538</v>
      </c>
      <c r="N74" s="328"/>
      <c r="O74" s="361"/>
      <c r="P74" s="307"/>
      <c r="Q74" s="327"/>
      <c r="R74" s="352"/>
      <c r="S74" s="367"/>
    </row>
    <row r="75" spans="1:19" ht="21" customHeight="1">
      <c r="A75" s="5"/>
      <c r="B75" s="47"/>
      <c r="C75" s="420" t="s">
        <v>197</v>
      </c>
      <c r="D75" s="421" t="s">
        <v>168</v>
      </c>
      <c r="E75" s="422">
        <v>5</v>
      </c>
      <c r="F75" s="423">
        <v>87</v>
      </c>
      <c r="G75" s="423">
        <v>86</v>
      </c>
      <c r="H75" s="427"/>
      <c r="I75" s="425">
        <f t="shared" si="10"/>
        <v>173</v>
      </c>
      <c r="J75" s="426">
        <v>178</v>
      </c>
      <c r="K75" s="109"/>
      <c r="L75" s="115"/>
      <c r="N75" s="328"/>
      <c r="O75" s="361"/>
      <c r="P75" s="307"/>
      <c r="Q75" s="327"/>
      <c r="R75" s="343"/>
      <c r="S75" s="367"/>
    </row>
    <row r="76" spans="1:19" ht="15.75">
      <c r="A76" s="5"/>
      <c r="B76" s="47"/>
      <c r="C76" s="420" t="s">
        <v>227</v>
      </c>
      <c r="D76" s="421" t="s">
        <v>168</v>
      </c>
      <c r="E76" s="422">
        <v>5</v>
      </c>
      <c r="F76" s="423">
        <v>76</v>
      </c>
      <c r="G76" s="423">
        <v>85</v>
      </c>
      <c r="H76" s="427"/>
      <c r="I76" s="425">
        <f t="shared" si="10"/>
        <v>161</v>
      </c>
      <c r="J76" s="426">
        <v>166</v>
      </c>
      <c r="K76" s="109"/>
      <c r="L76" s="115"/>
      <c r="N76" s="328"/>
      <c r="O76" s="90"/>
      <c r="P76" s="264"/>
      <c r="Q76" s="270"/>
      <c r="R76" s="266"/>
      <c r="S76" s="66"/>
    </row>
    <row r="77" spans="1:19" ht="15.75">
      <c r="A77" s="5"/>
      <c r="B77" s="47"/>
      <c r="C77" s="307" t="s">
        <v>201</v>
      </c>
      <c r="D77" s="326" t="s">
        <v>168</v>
      </c>
      <c r="E77" s="382">
        <v>5</v>
      </c>
      <c r="F77" s="388">
        <v>69</v>
      </c>
      <c r="G77" s="388">
        <v>73</v>
      </c>
      <c r="H77" s="384"/>
      <c r="I77" s="16">
        <f t="shared" si="10"/>
        <v>142</v>
      </c>
      <c r="J77" s="66"/>
      <c r="K77" s="109"/>
      <c r="L77" s="115"/>
    </row>
    <row r="78" spans="1:19" ht="15.75">
      <c r="A78" s="5"/>
      <c r="B78" s="47"/>
      <c r="C78" s="299" t="s">
        <v>228</v>
      </c>
      <c r="D78" s="14" t="s">
        <v>168</v>
      </c>
      <c r="E78" s="382">
        <v>8</v>
      </c>
      <c r="F78" s="388">
        <v>79</v>
      </c>
      <c r="G78" s="388">
        <v>74</v>
      </c>
      <c r="H78" s="385"/>
      <c r="I78" s="16">
        <f t="shared" si="10"/>
        <v>153</v>
      </c>
      <c r="J78" s="36"/>
      <c r="K78" s="109" t="s">
        <v>22</v>
      </c>
      <c r="L78" s="115"/>
    </row>
    <row r="79" spans="1:19" ht="14.45" customHeight="1">
      <c r="A79" s="5"/>
      <c r="B79" s="47"/>
      <c r="C79" s="306"/>
      <c r="D79" s="14"/>
      <c r="E79" s="382"/>
      <c r="F79" s="13"/>
      <c r="G79" s="13"/>
      <c r="H79" s="385"/>
      <c r="I79" s="16">
        <f t="shared" si="10"/>
        <v>0</v>
      </c>
      <c r="J79" s="66"/>
      <c r="K79" s="109" t="s">
        <v>22</v>
      </c>
      <c r="L79" s="115" t="s">
        <v>22</v>
      </c>
    </row>
    <row r="80" spans="1:19" ht="15.75">
      <c r="A80" s="5"/>
      <c r="B80" s="47"/>
      <c r="C80" s="94"/>
      <c r="D80" s="14"/>
      <c r="E80" s="11"/>
      <c r="F80" s="16"/>
      <c r="G80" s="15"/>
      <c r="H80" s="15"/>
      <c r="I80" s="16">
        <f t="shared" ref="I80:I84" si="11">SUM(F80:H80)</f>
        <v>0</v>
      </c>
      <c r="J80" s="36"/>
      <c r="K80" s="109"/>
      <c r="L80" s="115"/>
    </row>
    <row r="81" spans="1:12" ht="17.25" customHeight="1">
      <c r="A81" s="5"/>
      <c r="B81" s="47"/>
      <c r="C81" s="26"/>
      <c r="D81" s="14"/>
      <c r="E81" s="11"/>
      <c r="F81" s="13"/>
      <c r="G81" s="13"/>
      <c r="H81" s="13"/>
      <c r="I81" s="16">
        <f t="shared" si="11"/>
        <v>0</v>
      </c>
      <c r="J81" s="36"/>
      <c r="K81" s="109"/>
      <c r="L81" s="115"/>
    </row>
    <row r="82" spans="1:12" ht="18.75" customHeight="1">
      <c r="A82" s="5"/>
      <c r="B82" s="47"/>
      <c r="C82" s="26"/>
      <c r="D82" s="14"/>
      <c r="E82" s="11"/>
      <c r="F82" s="13"/>
      <c r="G82" s="13"/>
      <c r="H82" s="13"/>
      <c r="I82" s="16">
        <f t="shared" si="11"/>
        <v>0</v>
      </c>
      <c r="J82" s="36"/>
      <c r="K82" s="109"/>
      <c r="L82" s="115"/>
    </row>
    <row r="83" spans="1:12" ht="18" customHeight="1">
      <c r="A83" s="5"/>
      <c r="B83" s="47"/>
      <c r="C83" s="89"/>
      <c r="D83" s="14"/>
      <c r="E83" s="11"/>
      <c r="F83" s="13"/>
      <c r="G83" s="13"/>
      <c r="H83" s="13"/>
      <c r="I83" s="16">
        <f t="shared" si="11"/>
        <v>0</v>
      </c>
      <c r="J83" s="36"/>
      <c r="K83" s="109"/>
      <c r="L83" s="115"/>
    </row>
    <row r="84" spans="1:12" ht="15.75">
      <c r="A84" s="5"/>
      <c r="B84" s="47"/>
      <c r="C84" s="26"/>
      <c r="D84" s="14"/>
      <c r="E84" s="11"/>
      <c r="F84" s="13"/>
      <c r="G84" s="13"/>
      <c r="H84" s="13"/>
      <c r="I84" s="16">
        <f t="shared" si="11"/>
        <v>0</v>
      </c>
      <c r="J84" s="36"/>
      <c r="K84" s="109"/>
      <c r="L84" s="115"/>
    </row>
    <row r="85" spans="1:12" ht="15.75">
      <c r="A85" s="37">
        <v>3</v>
      </c>
      <c r="B85" s="46"/>
      <c r="C85" s="29"/>
      <c r="D85" s="21"/>
      <c r="E85" s="37"/>
      <c r="F85" s="55" t="s">
        <v>78</v>
      </c>
      <c r="G85" s="55" t="s">
        <v>79</v>
      </c>
      <c r="H85" s="56"/>
      <c r="I85" s="56" t="s">
        <v>24</v>
      </c>
      <c r="J85" s="56">
        <v>10.9</v>
      </c>
      <c r="K85" s="109" t="s">
        <v>22</v>
      </c>
      <c r="L85" s="115"/>
    </row>
    <row r="86" spans="1:12" ht="18.75" customHeight="1">
      <c r="A86" s="5">
        <v>1</v>
      </c>
      <c r="B86" s="90"/>
      <c r="C86" s="93"/>
      <c r="D86" s="14"/>
      <c r="E86" s="11"/>
      <c r="F86" s="16"/>
      <c r="G86" s="15"/>
      <c r="H86" s="15"/>
      <c r="I86" s="16">
        <f t="shared" ref="I86:I91" si="12">SUM(F86:H86)</f>
        <v>0</v>
      </c>
      <c r="J86" s="36"/>
      <c r="K86" s="109"/>
      <c r="L86" s="115"/>
    </row>
    <row r="87" spans="1:12" ht="15.75">
      <c r="A87" s="5">
        <v>1</v>
      </c>
      <c r="B87" s="48"/>
      <c r="C87" s="31"/>
      <c r="D87" s="14"/>
      <c r="E87" s="11"/>
      <c r="F87" s="32"/>
      <c r="G87" s="32"/>
      <c r="H87" s="32"/>
      <c r="I87" s="16">
        <f t="shared" si="12"/>
        <v>0</v>
      </c>
      <c r="J87" s="36"/>
      <c r="K87" s="109" t="s">
        <v>22</v>
      </c>
      <c r="L87" s="115">
        <f>SUM(K86:K90)</f>
        <v>0</v>
      </c>
    </row>
    <row r="88" spans="1:12" ht="15.75">
      <c r="A88" s="5">
        <v>2</v>
      </c>
      <c r="B88" s="47"/>
      <c r="C88" s="157"/>
      <c r="D88" s="14"/>
      <c r="E88" s="11"/>
      <c r="F88" s="32"/>
      <c r="G88" s="32"/>
      <c r="H88" s="32"/>
      <c r="I88" s="16">
        <f t="shared" si="12"/>
        <v>0</v>
      </c>
      <c r="J88" s="66" t="s">
        <v>22</v>
      </c>
      <c r="K88" s="109" t="s">
        <v>22</v>
      </c>
      <c r="L88" s="115"/>
    </row>
    <row r="89" spans="1:12" ht="15.75">
      <c r="A89" s="5">
        <v>1</v>
      </c>
      <c r="B89" s="48"/>
      <c r="C89" s="31"/>
      <c r="D89" s="14"/>
      <c r="E89" s="11"/>
      <c r="F89" s="13"/>
      <c r="G89" s="13"/>
      <c r="H89" s="13"/>
      <c r="I89" s="16">
        <f t="shared" si="12"/>
        <v>0</v>
      </c>
      <c r="J89" s="36"/>
      <c r="K89" s="109"/>
      <c r="L89" s="115"/>
    </row>
    <row r="90" spans="1:12" ht="15.75">
      <c r="A90" s="5">
        <v>1</v>
      </c>
      <c r="B90" s="47"/>
      <c r="C90" s="31"/>
      <c r="D90" s="14"/>
      <c r="E90" s="11"/>
      <c r="F90" s="32"/>
      <c r="G90" s="32"/>
      <c r="H90" s="32"/>
      <c r="I90" s="16">
        <f t="shared" si="12"/>
        <v>0</v>
      </c>
      <c r="J90" s="36"/>
      <c r="K90" s="109"/>
      <c r="L90" s="115"/>
    </row>
    <row r="91" spans="1:12" ht="15.75">
      <c r="A91" s="5">
        <v>1</v>
      </c>
      <c r="B91" s="47"/>
      <c r="C91" s="31"/>
      <c r="D91" s="14"/>
      <c r="E91" s="11"/>
      <c r="F91" s="32"/>
      <c r="G91" s="32"/>
      <c r="H91" s="32"/>
      <c r="I91" s="16">
        <f t="shared" si="12"/>
        <v>0</v>
      </c>
      <c r="J91" s="36"/>
      <c r="K91" s="109" t="s">
        <v>22</v>
      </c>
      <c r="L91" s="115"/>
    </row>
    <row r="92" spans="1:12" ht="15.75">
      <c r="A92" s="57" t="s">
        <v>80</v>
      </c>
      <c r="B92" s="49">
        <v>1</v>
      </c>
      <c r="C92" s="24" t="s">
        <v>99</v>
      </c>
      <c r="D92" s="25" t="s">
        <v>42</v>
      </c>
      <c r="E92" s="18"/>
      <c r="F92" s="54" t="s">
        <v>78</v>
      </c>
      <c r="G92" s="54" t="s">
        <v>79</v>
      </c>
      <c r="H92" s="54"/>
      <c r="I92" s="35" t="s">
        <v>24</v>
      </c>
      <c r="J92" s="35" t="s">
        <v>30</v>
      </c>
      <c r="K92" s="109"/>
      <c r="L92" s="115"/>
    </row>
    <row r="93" spans="1:12" ht="15.75">
      <c r="A93" s="57" t="s">
        <v>80</v>
      </c>
      <c r="B93" s="49">
        <v>2</v>
      </c>
      <c r="C93" s="24" t="s">
        <v>74</v>
      </c>
      <c r="D93" s="25" t="s">
        <v>42</v>
      </c>
      <c r="E93" s="18"/>
      <c r="F93" s="54" t="s">
        <v>78</v>
      </c>
      <c r="G93" s="54" t="s">
        <v>79</v>
      </c>
      <c r="H93" s="54"/>
      <c r="I93" s="35" t="s">
        <v>24</v>
      </c>
      <c r="J93" s="35" t="s">
        <v>30</v>
      </c>
      <c r="K93" s="109"/>
      <c r="L93" s="115"/>
    </row>
    <row r="94" spans="1:12" ht="15.75">
      <c r="A94" s="57" t="s">
        <v>80</v>
      </c>
      <c r="B94" s="49">
        <v>3</v>
      </c>
      <c r="C94" s="27" t="s">
        <v>75</v>
      </c>
      <c r="D94" s="25" t="s">
        <v>42</v>
      </c>
      <c r="E94" s="18"/>
      <c r="F94" s="54" t="s">
        <v>78</v>
      </c>
      <c r="G94" s="54" t="s">
        <v>79</v>
      </c>
      <c r="H94" s="54"/>
      <c r="I94" s="35" t="s">
        <v>24</v>
      </c>
      <c r="J94" s="35" t="s">
        <v>30</v>
      </c>
      <c r="K94" s="109"/>
      <c r="L94" s="115"/>
    </row>
    <row r="95" spans="1:12" ht="15.75">
      <c r="A95" s="57" t="s">
        <v>80</v>
      </c>
      <c r="B95" s="49">
        <v>4</v>
      </c>
      <c r="C95" s="24" t="s">
        <v>97</v>
      </c>
      <c r="D95" s="25" t="s">
        <v>42</v>
      </c>
      <c r="E95" s="18"/>
      <c r="F95" s="54" t="s">
        <v>78</v>
      </c>
      <c r="G95" s="54" t="s">
        <v>79</v>
      </c>
      <c r="H95" s="54"/>
      <c r="I95" s="35" t="s">
        <v>24</v>
      </c>
      <c r="J95" s="35" t="s">
        <v>30</v>
      </c>
      <c r="K95" s="109"/>
      <c r="L95" s="115"/>
    </row>
    <row r="96" spans="1:12" ht="15.75">
      <c r="A96" s="57" t="s">
        <v>80</v>
      </c>
      <c r="B96" s="51">
        <v>5</v>
      </c>
      <c r="C96" s="28" t="s">
        <v>98</v>
      </c>
      <c r="D96" s="25" t="s">
        <v>42</v>
      </c>
      <c r="E96" s="18"/>
      <c r="F96" s="54" t="s">
        <v>78</v>
      </c>
      <c r="G96" s="54" t="s">
        <v>79</v>
      </c>
      <c r="H96" s="54"/>
      <c r="I96" s="35" t="s">
        <v>24</v>
      </c>
      <c r="J96" s="35" t="s">
        <v>30</v>
      </c>
      <c r="K96" s="109"/>
      <c r="L96" s="115"/>
    </row>
    <row r="97" spans="1:12" ht="15.75">
      <c r="A97" s="57" t="s">
        <v>80</v>
      </c>
      <c r="B97" s="50">
        <v>6</v>
      </c>
      <c r="C97" s="27" t="s">
        <v>77</v>
      </c>
      <c r="D97" s="25" t="s">
        <v>42</v>
      </c>
      <c r="E97" s="18"/>
      <c r="F97" s="54" t="s">
        <v>78</v>
      </c>
      <c r="G97" s="54" t="s">
        <v>79</v>
      </c>
      <c r="H97" s="54"/>
      <c r="I97" s="35" t="s">
        <v>24</v>
      </c>
      <c r="J97" s="35" t="s">
        <v>30</v>
      </c>
      <c r="K97" s="111"/>
      <c r="L97" s="117"/>
    </row>
    <row r="98" spans="1:12" ht="15.75">
      <c r="K98" s="112"/>
      <c r="L98" s="118"/>
    </row>
    <row r="99" spans="1:12" ht="15.75">
      <c r="K99" s="112"/>
      <c r="L99" s="118"/>
    </row>
    <row r="100" spans="1:12" ht="15.75">
      <c r="K100" s="112"/>
      <c r="L100" s="118"/>
    </row>
    <row r="101" spans="1:12" ht="14.45" customHeight="1">
      <c r="A101" s="144"/>
      <c r="B101" s="144"/>
      <c r="C101" s="144"/>
      <c r="D101" s="144"/>
      <c r="E101" s="144"/>
      <c r="F101" s="144"/>
      <c r="G101" s="144"/>
      <c r="H101" s="144"/>
      <c r="I101" s="144"/>
      <c r="J101" s="144"/>
      <c r="K101" s="109"/>
      <c r="L101" s="118"/>
    </row>
    <row r="102" spans="1:12" ht="14.45" customHeight="1">
      <c r="A102" s="144"/>
      <c r="B102" s="229"/>
      <c r="C102" s="30"/>
      <c r="D102" s="144"/>
      <c r="E102" s="230"/>
      <c r="F102" s="231"/>
      <c r="G102" s="232"/>
      <c r="H102" s="232"/>
      <c r="I102" s="232"/>
      <c r="J102" s="233"/>
      <c r="K102" s="109"/>
      <c r="L102" s="118"/>
    </row>
    <row r="103" spans="1:12" ht="24" customHeight="1">
      <c r="B103" s="75" t="s">
        <v>76</v>
      </c>
      <c r="C103" s="76"/>
      <c r="D103" s="77"/>
      <c r="E103" s="78"/>
      <c r="F103" s="78"/>
      <c r="G103" s="317"/>
      <c r="H103" s="317"/>
      <c r="I103" s="318"/>
      <c r="J103" s="143"/>
      <c r="K103" s="319"/>
      <c r="L103" s="314"/>
    </row>
    <row r="104" spans="1:12" ht="14.45" customHeight="1">
      <c r="A104" s="67"/>
      <c r="B104" s="68" t="s">
        <v>80</v>
      </c>
      <c r="C104" s="69" t="s">
        <v>0</v>
      </c>
      <c r="D104" s="69" t="s">
        <v>1</v>
      </c>
      <c r="E104" s="73"/>
      <c r="F104" s="316"/>
      <c r="G104" s="109"/>
      <c r="H104" s="314"/>
      <c r="I104" s="144"/>
      <c r="J104" s="144"/>
      <c r="K104" s="144"/>
      <c r="L104" s="144"/>
    </row>
    <row r="105" spans="1:12" ht="16.5" customHeight="1">
      <c r="A105" s="57"/>
      <c r="B105" s="49"/>
      <c r="C105" s="24" t="s">
        <v>99</v>
      </c>
      <c r="D105" s="25" t="s">
        <v>42</v>
      </c>
      <c r="E105" s="35" t="s">
        <v>24</v>
      </c>
      <c r="F105" s="35" t="s">
        <v>30</v>
      </c>
      <c r="G105" s="112"/>
      <c r="H105" s="118"/>
      <c r="J105" s="288"/>
      <c r="K105" s="216" t="s">
        <v>144</v>
      </c>
    </row>
    <row r="106" spans="1:12" ht="14.45" customHeight="1">
      <c r="A106" s="5"/>
      <c r="B106" s="285">
        <v>1</v>
      </c>
      <c r="C106" s="277"/>
      <c r="D106" s="270"/>
      <c r="E106" s="266"/>
      <c r="F106" s="66">
        <v>30</v>
      </c>
      <c r="G106" s="112"/>
      <c r="H106" s="118"/>
      <c r="J106" s="284"/>
      <c r="K106" s="216" t="s">
        <v>146</v>
      </c>
    </row>
    <row r="107" spans="1:12" ht="14.45" customHeight="1">
      <c r="A107" s="5"/>
      <c r="B107" s="286">
        <v>2</v>
      </c>
      <c r="C107" s="278"/>
      <c r="D107" s="270"/>
      <c r="E107" s="265"/>
      <c r="F107" s="66">
        <v>26</v>
      </c>
      <c r="G107" s="112"/>
      <c r="H107" s="118"/>
    </row>
    <row r="108" spans="1:12" ht="14.45" customHeight="1">
      <c r="A108" s="5"/>
      <c r="B108" s="287">
        <v>3</v>
      </c>
      <c r="C108" s="279"/>
      <c r="D108" s="270"/>
      <c r="E108" s="266"/>
      <c r="F108" s="66">
        <v>23</v>
      </c>
      <c r="G108" s="112"/>
      <c r="H108" s="118"/>
    </row>
    <row r="109" spans="1:12" ht="14.45" customHeight="1">
      <c r="A109" s="5"/>
      <c r="B109" s="47">
        <v>4</v>
      </c>
      <c r="C109" s="278"/>
      <c r="D109" s="270"/>
      <c r="E109" s="265"/>
      <c r="F109" s="66">
        <v>21</v>
      </c>
      <c r="G109" s="112"/>
      <c r="H109" s="118"/>
    </row>
    <row r="110" spans="1:12" ht="15.75">
      <c r="A110" s="5"/>
      <c r="B110" s="47">
        <v>5</v>
      </c>
      <c r="C110" s="278"/>
      <c r="D110" s="272"/>
      <c r="E110" s="302"/>
      <c r="F110" s="66">
        <v>20</v>
      </c>
      <c r="G110" s="283"/>
      <c r="H110" s="118"/>
    </row>
    <row r="111" spans="1:12" ht="15.75">
      <c r="A111" s="5"/>
      <c r="B111" s="47">
        <v>6</v>
      </c>
      <c r="C111" s="280"/>
      <c r="D111" s="272"/>
      <c r="E111" s="303"/>
      <c r="F111" s="66">
        <v>19</v>
      </c>
      <c r="G111" s="283"/>
      <c r="H111" s="118"/>
    </row>
    <row r="112" spans="1:12" ht="15.75">
      <c r="A112" s="5"/>
      <c r="B112" s="47">
        <v>7</v>
      </c>
      <c r="C112" s="281"/>
      <c r="D112" s="270"/>
      <c r="E112" s="292"/>
      <c r="F112" s="66">
        <v>18</v>
      </c>
      <c r="G112" s="112"/>
      <c r="H112" s="118"/>
    </row>
    <row r="113" spans="1:8" ht="15.75">
      <c r="A113" s="5"/>
      <c r="B113" s="47">
        <v>8</v>
      </c>
      <c r="C113" s="281"/>
      <c r="D113" s="270"/>
      <c r="E113" s="265"/>
      <c r="F113" s="66">
        <v>17</v>
      </c>
      <c r="G113" s="112"/>
      <c r="H113" s="118"/>
    </row>
    <row r="114" spans="1:8" ht="15.75">
      <c r="A114" s="5"/>
      <c r="B114" s="47">
        <v>9</v>
      </c>
      <c r="C114" s="278"/>
      <c r="D114" s="270"/>
      <c r="E114" s="265"/>
      <c r="F114" s="66">
        <v>16</v>
      </c>
      <c r="G114" s="112"/>
      <c r="H114" s="118"/>
    </row>
    <row r="115" spans="1:8" ht="15.75">
      <c r="A115" s="5"/>
      <c r="B115" s="47">
        <v>10</v>
      </c>
      <c r="C115" s="280"/>
      <c r="D115" s="270"/>
      <c r="E115" s="266"/>
      <c r="F115" s="66">
        <v>15</v>
      </c>
      <c r="G115" s="112"/>
      <c r="H115" s="118"/>
    </row>
    <row r="116" spans="1:8" ht="15.75">
      <c r="A116" s="5"/>
      <c r="B116" s="47"/>
      <c r="C116" s="264"/>
      <c r="D116" s="270"/>
      <c r="E116" s="271"/>
      <c r="F116" s="66"/>
      <c r="G116" s="112"/>
      <c r="H116" s="118"/>
    </row>
    <row r="117" spans="1:8" ht="15.75">
      <c r="A117" s="57"/>
      <c r="B117" s="49"/>
      <c r="C117" s="273" t="s">
        <v>74</v>
      </c>
      <c r="D117" s="274" t="s">
        <v>42</v>
      </c>
      <c r="E117" s="53" t="s">
        <v>24</v>
      </c>
      <c r="F117" s="53" t="s">
        <v>30</v>
      </c>
      <c r="G117" s="112"/>
      <c r="H117" s="118"/>
    </row>
    <row r="118" spans="1:8" ht="15.75">
      <c r="A118" s="5"/>
      <c r="B118" s="285">
        <v>1</v>
      </c>
      <c r="C118" s="234"/>
      <c r="D118" s="270"/>
      <c r="E118" s="302"/>
      <c r="F118" s="66">
        <v>30</v>
      </c>
      <c r="G118" s="112"/>
      <c r="H118" s="118"/>
    </row>
    <row r="119" spans="1:8" ht="15.75">
      <c r="A119" s="5"/>
      <c r="B119" s="286">
        <v>2</v>
      </c>
      <c r="C119" s="234"/>
      <c r="D119" s="270"/>
      <c r="E119" s="302"/>
      <c r="F119" s="66">
        <v>26</v>
      </c>
      <c r="G119" s="112"/>
      <c r="H119" s="118"/>
    </row>
    <row r="120" spans="1:8" ht="15.75">
      <c r="A120" s="5"/>
      <c r="B120" s="287">
        <v>3</v>
      </c>
      <c r="C120" s="234"/>
      <c r="D120" s="270"/>
      <c r="E120" s="291"/>
      <c r="F120" s="66">
        <v>23</v>
      </c>
      <c r="G120" s="109"/>
      <c r="H120" s="118"/>
    </row>
    <row r="121" spans="1:8" ht="15.75">
      <c r="A121" s="5"/>
      <c r="B121" s="47">
        <v>4</v>
      </c>
      <c r="C121" s="234"/>
      <c r="D121" s="270"/>
      <c r="E121" s="271"/>
      <c r="F121" s="66"/>
      <c r="G121" s="109"/>
      <c r="H121" s="118"/>
    </row>
    <row r="122" spans="1:8" ht="15.75">
      <c r="A122" s="57"/>
      <c r="B122" s="49"/>
      <c r="C122" s="275" t="s">
        <v>75</v>
      </c>
      <c r="D122" s="274" t="s">
        <v>42</v>
      </c>
      <c r="E122" s="53" t="s">
        <v>24</v>
      </c>
      <c r="F122" s="53" t="s">
        <v>30</v>
      </c>
      <c r="G122" s="112"/>
      <c r="H122" s="118"/>
    </row>
    <row r="123" spans="1:8" ht="15.75">
      <c r="A123" s="5"/>
      <c r="B123" s="285">
        <v>1</v>
      </c>
      <c r="C123" s="234"/>
      <c r="D123" s="270"/>
      <c r="E123" s="266"/>
      <c r="F123" s="66">
        <v>30</v>
      </c>
      <c r="G123" s="112"/>
      <c r="H123" s="118"/>
    </row>
    <row r="124" spans="1:8" ht="15.75">
      <c r="A124" s="5"/>
      <c r="B124" s="286">
        <v>2</v>
      </c>
      <c r="C124" s="234"/>
      <c r="D124" s="270"/>
      <c r="E124" s="266"/>
      <c r="F124" s="66">
        <v>26</v>
      </c>
      <c r="G124" s="112"/>
      <c r="H124" s="118"/>
    </row>
    <row r="125" spans="1:8" ht="15.75">
      <c r="A125" s="5"/>
      <c r="B125" s="287">
        <v>3</v>
      </c>
      <c r="C125" s="234"/>
      <c r="D125" s="270"/>
      <c r="E125" s="266"/>
      <c r="F125" s="66">
        <v>23</v>
      </c>
      <c r="G125" s="112"/>
      <c r="H125" s="118"/>
    </row>
    <row r="126" spans="1:8" ht="15.75">
      <c r="A126" s="5"/>
      <c r="B126" s="47">
        <v>4</v>
      </c>
      <c r="C126" s="234"/>
      <c r="D126" s="270"/>
      <c r="E126" s="266"/>
      <c r="F126" s="66">
        <v>21</v>
      </c>
      <c r="G126" s="112"/>
      <c r="H126" s="118"/>
    </row>
    <row r="127" spans="1:8" ht="15.75">
      <c r="A127" s="5"/>
      <c r="B127" s="47">
        <v>5</v>
      </c>
      <c r="C127" s="234"/>
      <c r="D127" s="270"/>
      <c r="E127" s="266"/>
      <c r="F127" s="66">
        <v>20</v>
      </c>
      <c r="G127" s="112"/>
      <c r="H127" s="118"/>
    </row>
    <row r="128" spans="1:8" ht="15.75">
      <c r="A128" s="5"/>
      <c r="B128" s="47">
        <v>6</v>
      </c>
      <c r="C128" s="234"/>
      <c r="D128" s="270"/>
      <c r="E128" s="266"/>
      <c r="F128" s="66">
        <v>19</v>
      </c>
      <c r="G128" s="112"/>
      <c r="H128" s="118"/>
    </row>
    <row r="129" spans="1:8" ht="15.75">
      <c r="A129" s="5"/>
      <c r="B129" s="47">
        <v>7</v>
      </c>
      <c r="C129" s="234"/>
      <c r="D129" s="270"/>
      <c r="E129" s="266"/>
      <c r="F129" s="66">
        <v>18</v>
      </c>
      <c r="G129" s="112"/>
      <c r="H129" s="118"/>
    </row>
    <row r="130" spans="1:8" ht="15.75">
      <c r="A130" s="5"/>
      <c r="B130" s="47">
        <v>8</v>
      </c>
      <c r="C130" s="234"/>
      <c r="D130" s="270"/>
      <c r="E130" s="266"/>
      <c r="F130" s="66">
        <v>17</v>
      </c>
      <c r="G130" s="112"/>
      <c r="H130" s="118"/>
    </row>
    <row r="131" spans="1:8" ht="15.75">
      <c r="A131" s="5"/>
      <c r="B131" s="47">
        <v>9</v>
      </c>
      <c r="C131" s="264"/>
      <c r="D131" s="270"/>
      <c r="E131" s="266"/>
      <c r="F131" s="66">
        <v>16</v>
      </c>
      <c r="G131" s="112"/>
      <c r="H131" s="118"/>
    </row>
    <row r="132" spans="1:8" ht="22.5" customHeight="1">
      <c r="A132" s="57"/>
      <c r="B132" s="49"/>
      <c r="C132" s="273" t="s">
        <v>97</v>
      </c>
      <c r="D132" s="274" t="s">
        <v>42</v>
      </c>
      <c r="E132" s="53" t="s">
        <v>24</v>
      </c>
      <c r="F132" s="53" t="s">
        <v>30</v>
      </c>
      <c r="G132" s="112"/>
      <c r="H132" s="118"/>
    </row>
    <row r="133" spans="1:8" ht="15.75">
      <c r="A133" s="5"/>
      <c r="B133" s="285">
        <v>1</v>
      </c>
      <c r="C133" s="234"/>
      <c r="D133" s="270"/>
      <c r="E133" s="266"/>
      <c r="F133" s="66">
        <v>30</v>
      </c>
      <c r="G133" s="112"/>
      <c r="H133" s="118"/>
    </row>
    <row r="134" spans="1:8" ht="15.75">
      <c r="A134" s="5"/>
      <c r="B134" s="286">
        <v>2</v>
      </c>
      <c r="C134" s="234"/>
      <c r="D134" s="270"/>
      <c r="E134" s="266"/>
      <c r="F134" s="66">
        <v>26</v>
      </c>
      <c r="G134" s="112"/>
      <c r="H134" s="118"/>
    </row>
    <row r="135" spans="1:8" ht="15.75">
      <c r="A135" s="5"/>
      <c r="B135" s="287">
        <v>3</v>
      </c>
      <c r="C135" s="234"/>
      <c r="D135" s="270"/>
      <c r="E135" s="266"/>
      <c r="F135" s="66">
        <v>23</v>
      </c>
      <c r="G135" s="112"/>
      <c r="H135" s="118"/>
    </row>
    <row r="136" spans="1:8" ht="15.75">
      <c r="A136" s="5"/>
      <c r="B136" s="47">
        <v>4</v>
      </c>
      <c r="C136" s="234"/>
      <c r="D136" s="270"/>
      <c r="E136" s="266"/>
      <c r="F136" s="66">
        <v>21</v>
      </c>
      <c r="G136" s="112"/>
      <c r="H136" s="118"/>
    </row>
    <row r="137" spans="1:8" ht="15.75">
      <c r="A137" s="5"/>
      <c r="B137" s="90">
        <v>5</v>
      </c>
      <c r="C137" s="234"/>
      <c r="D137" s="270"/>
      <c r="E137" s="266"/>
      <c r="F137" s="66">
        <v>20</v>
      </c>
      <c r="G137" s="112"/>
      <c r="H137" s="118"/>
    </row>
    <row r="138" spans="1:8" ht="15.75">
      <c r="A138" s="5"/>
      <c r="B138" s="47">
        <v>6</v>
      </c>
      <c r="C138" s="234"/>
      <c r="D138" s="270"/>
      <c r="E138" s="266"/>
      <c r="F138" s="66">
        <v>19</v>
      </c>
      <c r="G138" s="112"/>
      <c r="H138" s="118"/>
    </row>
    <row r="139" spans="1:8" ht="15.75">
      <c r="A139" s="5"/>
      <c r="B139" s="90">
        <v>7</v>
      </c>
      <c r="C139" s="234"/>
      <c r="D139" s="270"/>
      <c r="E139" s="266"/>
      <c r="F139" s="66">
        <v>18</v>
      </c>
      <c r="G139" s="112"/>
      <c r="H139" s="118"/>
    </row>
    <row r="140" spans="1:8" ht="15.75">
      <c r="A140" s="5"/>
      <c r="B140" s="47">
        <v>8</v>
      </c>
      <c r="C140" s="234"/>
      <c r="D140" s="270"/>
      <c r="E140" s="266"/>
      <c r="F140" s="66">
        <v>17</v>
      </c>
      <c r="G140" s="112"/>
      <c r="H140" s="118"/>
    </row>
    <row r="141" spans="1:8" ht="15.75">
      <c r="A141" s="5"/>
      <c r="B141" s="47">
        <v>4.0999999999999996</v>
      </c>
      <c r="C141" s="264"/>
      <c r="D141" s="270" t="s">
        <v>22</v>
      </c>
      <c r="E141" s="271"/>
      <c r="F141" s="66"/>
      <c r="G141" s="112"/>
      <c r="H141" s="118"/>
    </row>
    <row r="142" spans="1:8" ht="27.75" customHeight="1">
      <c r="A142" s="57"/>
      <c r="B142" s="51"/>
      <c r="C142" s="276" t="s">
        <v>98</v>
      </c>
      <c r="D142" s="274" t="s">
        <v>42</v>
      </c>
      <c r="E142" s="53" t="s">
        <v>24</v>
      </c>
      <c r="F142" s="53" t="s">
        <v>30</v>
      </c>
      <c r="G142" s="112"/>
      <c r="H142" s="118"/>
    </row>
    <row r="143" spans="1:8" ht="15.75">
      <c r="A143" s="5"/>
      <c r="B143" s="285">
        <v>1</v>
      </c>
      <c r="C143" s="234"/>
      <c r="D143" s="270"/>
      <c r="E143" s="302"/>
      <c r="F143" s="66">
        <v>30</v>
      </c>
      <c r="G143" s="283"/>
      <c r="H143" s="118"/>
    </row>
    <row r="144" spans="1:8" ht="15.75">
      <c r="A144" s="5"/>
      <c r="B144" s="286">
        <v>2</v>
      </c>
      <c r="C144" s="234"/>
      <c r="D144" s="270"/>
      <c r="E144" s="302"/>
      <c r="F144" s="66">
        <v>26</v>
      </c>
      <c r="G144" s="283"/>
      <c r="H144" s="118"/>
    </row>
    <row r="145" spans="1:8" ht="15.75">
      <c r="A145" s="5"/>
      <c r="B145" s="287">
        <v>3</v>
      </c>
      <c r="C145" s="234"/>
      <c r="D145" s="270"/>
      <c r="E145" s="266"/>
      <c r="F145" s="66">
        <v>23</v>
      </c>
      <c r="G145" s="112"/>
      <c r="H145" s="118"/>
    </row>
    <row r="146" spans="1:8" ht="15.75">
      <c r="A146" s="5"/>
      <c r="B146" s="92">
        <v>4</v>
      </c>
      <c r="C146" s="234"/>
      <c r="D146" s="270"/>
      <c r="E146" s="266"/>
      <c r="F146" s="66">
        <v>21</v>
      </c>
      <c r="G146" s="112"/>
      <c r="H146" s="118"/>
    </row>
    <row r="147" spans="1:8" ht="15.75">
      <c r="A147" s="5"/>
      <c r="B147" s="47">
        <v>5</v>
      </c>
      <c r="C147" s="234"/>
      <c r="D147" s="270"/>
      <c r="E147" s="266"/>
      <c r="F147" s="66">
        <v>20</v>
      </c>
      <c r="G147" s="112"/>
      <c r="H147" s="118"/>
    </row>
    <row r="148" spans="1:8" ht="15.75">
      <c r="A148" s="5"/>
      <c r="B148" s="92">
        <v>6</v>
      </c>
      <c r="C148" s="234"/>
      <c r="D148" s="270"/>
      <c r="E148" s="266"/>
      <c r="F148" s="66">
        <v>19</v>
      </c>
      <c r="G148" s="112"/>
      <c r="H148" s="118"/>
    </row>
    <row r="149" spans="1:8" ht="15.75">
      <c r="A149" s="5"/>
      <c r="B149" s="47">
        <v>7</v>
      </c>
      <c r="C149" s="234"/>
      <c r="D149" s="270"/>
      <c r="E149" s="266"/>
      <c r="F149" s="66">
        <v>18</v>
      </c>
      <c r="G149" s="112"/>
      <c r="H149" s="118"/>
    </row>
    <row r="150" spans="1:8" ht="15.75">
      <c r="A150" s="5"/>
      <c r="B150" s="92">
        <v>8</v>
      </c>
      <c r="C150" s="234"/>
      <c r="D150" s="270"/>
      <c r="E150" s="266"/>
      <c r="F150" s="66">
        <v>17</v>
      </c>
      <c r="G150" s="112"/>
      <c r="H150" s="118"/>
    </row>
    <row r="151" spans="1:8" ht="15.75">
      <c r="A151" s="5"/>
      <c r="B151" s="47">
        <v>9</v>
      </c>
      <c r="C151" s="234"/>
      <c r="D151" s="270"/>
      <c r="E151" s="266"/>
      <c r="F151" s="66">
        <v>16</v>
      </c>
      <c r="G151" s="112"/>
      <c r="H151" s="118"/>
    </row>
    <row r="152" spans="1:8" ht="15.75">
      <c r="A152" s="5"/>
      <c r="B152" s="92">
        <v>10</v>
      </c>
      <c r="C152" s="236"/>
      <c r="D152" s="270"/>
      <c r="E152" s="266"/>
      <c r="F152" s="66">
        <v>15</v>
      </c>
      <c r="G152" s="112"/>
      <c r="H152" s="118"/>
    </row>
    <row r="153" spans="1:8" ht="15.75">
      <c r="A153" s="5"/>
      <c r="B153" s="47">
        <v>11</v>
      </c>
      <c r="C153" s="236"/>
      <c r="D153" s="270"/>
      <c r="E153" s="266"/>
      <c r="F153" s="66">
        <v>14</v>
      </c>
      <c r="G153" s="112"/>
      <c r="H153" s="118"/>
    </row>
    <row r="154" spans="1:8" ht="15.75">
      <c r="A154" s="5"/>
      <c r="B154" s="92">
        <v>12</v>
      </c>
      <c r="C154" s="264"/>
      <c r="D154" s="270"/>
      <c r="E154" s="266"/>
      <c r="F154" s="66">
        <v>13</v>
      </c>
      <c r="G154" s="112"/>
      <c r="H154" s="118"/>
    </row>
    <row r="155" spans="1:8" ht="15.75">
      <c r="A155" s="57"/>
      <c r="B155" s="50"/>
      <c r="C155" s="275" t="s">
        <v>77</v>
      </c>
      <c r="D155" s="274" t="s">
        <v>42</v>
      </c>
      <c r="E155" s="53" t="s">
        <v>24</v>
      </c>
      <c r="F155" s="53" t="s">
        <v>30</v>
      </c>
      <c r="G155" s="112"/>
      <c r="H155" s="118"/>
    </row>
    <row r="156" spans="1:8" ht="15.75">
      <c r="A156" s="5"/>
      <c r="B156" s="285">
        <v>1</v>
      </c>
      <c r="C156" s="234"/>
      <c r="D156" s="270"/>
      <c r="E156" s="266"/>
      <c r="F156" s="66">
        <v>30</v>
      </c>
      <c r="G156" s="112"/>
      <c r="H156" s="118"/>
    </row>
    <row r="157" spans="1:8" ht="15.75">
      <c r="A157" s="5"/>
      <c r="B157" s="286">
        <v>2</v>
      </c>
      <c r="C157" s="234"/>
      <c r="D157" s="270"/>
      <c r="E157" s="266"/>
      <c r="F157" s="66">
        <v>26</v>
      </c>
      <c r="G157" s="112"/>
      <c r="H157" s="118"/>
    </row>
    <row r="158" spans="1:8" ht="15.75">
      <c r="A158" s="5"/>
      <c r="B158" s="287">
        <v>3</v>
      </c>
      <c r="C158" s="234"/>
      <c r="D158" s="270"/>
      <c r="E158" s="266"/>
      <c r="F158" s="66">
        <v>23</v>
      </c>
      <c r="G158" s="112"/>
      <c r="H158" s="118"/>
    </row>
    <row r="159" spans="1:8" ht="15.75">
      <c r="A159" s="5"/>
      <c r="B159" s="47">
        <v>4</v>
      </c>
      <c r="C159" s="234"/>
      <c r="D159" s="14"/>
      <c r="E159" s="266"/>
      <c r="F159" s="66">
        <v>21</v>
      </c>
      <c r="G159" s="112"/>
      <c r="H159" s="118"/>
    </row>
    <row r="160" spans="1:8" ht="15.75">
      <c r="A160" s="5"/>
      <c r="B160" s="92">
        <v>8</v>
      </c>
      <c r="C160" s="234"/>
      <c r="D160" s="270"/>
      <c r="E160" s="291"/>
      <c r="F160" s="66">
        <v>20</v>
      </c>
      <c r="G160" s="112"/>
      <c r="H160" s="118"/>
    </row>
    <row r="161" spans="1:8" ht="15.75">
      <c r="A161" s="5"/>
      <c r="B161" s="47">
        <v>5</v>
      </c>
      <c r="C161" s="234"/>
      <c r="D161" s="270"/>
      <c r="E161" s="302"/>
      <c r="F161" s="66">
        <v>19</v>
      </c>
      <c r="G161" s="112"/>
      <c r="H161" s="118"/>
    </row>
    <row r="162" spans="1:8" ht="15.75">
      <c r="A162" s="5"/>
      <c r="B162" s="47">
        <v>6</v>
      </c>
      <c r="C162" s="234"/>
      <c r="D162" s="270"/>
      <c r="E162" s="302"/>
      <c r="F162" s="36">
        <v>18</v>
      </c>
      <c r="G162" s="112"/>
      <c r="H162" s="118"/>
    </row>
    <row r="163" spans="1:8" ht="13.5" customHeight="1">
      <c r="A163" s="5"/>
      <c r="B163" s="47">
        <v>7</v>
      </c>
      <c r="C163" s="234"/>
      <c r="D163" s="14"/>
      <c r="E163" s="235"/>
      <c r="F163" s="36"/>
      <c r="G163" s="112"/>
      <c r="H163" s="118"/>
    </row>
    <row r="164" spans="1:8" ht="15.75">
      <c r="A164" s="37">
        <v>3</v>
      </c>
      <c r="B164" s="46" t="s">
        <v>43</v>
      </c>
      <c r="C164" s="29" t="s">
        <v>44</v>
      </c>
      <c r="D164" s="21" t="s">
        <v>95</v>
      </c>
      <c r="E164" s="56" t="s">
        <v>24</v>
      </c>
      <c r="F164" s="56">
        <v>10.9</v>
      </c>
      <c r="G164" s="112"/>
      <c r="H164" s="118"/>
    </row>
    <row r="165" spans="1:8" ht="15.75">
      <c r="A165" s="37">
        <v>3</v>
      </c>
      <c r="B165" s="46" t="s">
        <v>43</v>
      </c>
      <c r="C165" s="29" t="s">
        <v>44</v>
      </c>
      <c r="D165" s="21" t="s">
        <v>71</v>
      </c>
      <c r="E165" s="56" t="s">
        <v>24</v>
      </c>
      <c r="F165" s="56">
        <v>10.9</v>
      </c>
      <c r="G165" s="112"/>
      <c r="H165" s="118"/>
    </row>
    <row r="166" spans="1:8" ht="15.75">
      <c r="A166" s="37">
        <v>3</v>
      </c>
      <c r="B166" s="46" t="s">
        <v>43</v>
      </c>
      <c r="C166" s="98" t="s">
        <v>44</v>
      </c>
      <c r="D166" s="21" t="s">
        <v>102</v>
      </c>
      <c r="E166" s="56" t="s">
        <v>24</v>
      </c>
      <c r="F166" s="56">
        <v>10.9</v>
      </c>
      <c r="G166" s="112"/>
      <c r="H166" s="118"/>
    </row>
    <row r="167" spans="1:8" ht="15.75">
      <c r="A167" s="37">
        <v>3</v>
      </c>
      <c r="B167" s="46" t="s">
        <v>43</v>
      </c>
      <c r="C167" s="29" t="s">
        <v>44</v>
      </c>
      <c r="D167" s="21" t="s">
        <v>72</v>
      </c>
      <c r="E167" s="56" t="s">
        <v>24</v>
      </c>
      <c r="F167" s="56">
        <v>10.9</v>
      </c>
      <c r="G167" s="112"/>
      <c r="H167" s="118"/>
    </row>
    <row r="168" spans="1:8" ht="15.75">
      <c r="A168" s="37">
        <v>3</v>
      </c>
      <c r="B168" s="46" t="s">
        <v>43</v>
      </c>
      <c r="C168" s="29" t="s">
        <v>44</v>
      </c>
      <c r="D168" s="21" t="s">
        <v>82</v>
      </c>
      <c r="E168" s="56" t="s">
        <v>24</v>
      </c>
      <c r="F168" s="56">
        <v>10.9</v>
      </c>
      <c r="G168" s="112"/>
      <c r="H168" s="118"/>
    </row>
    <row r="169" spans="1:8" ht="15.75">
      <c r="A169" s="37">
        <v>3</v>
      </c>
      <c r="B169" s="46" t="s">
        <v>43</v>
      </c>
      <c r="C169" s="119" t="s">
        <v>44</v>
      </c>
      <c r="D169" s="21" t="s">
        <v>32</v>
      </c>
      <c r="E169" s="56" t="s">
        <v>24</v>
      </c>
      <c r="F169" s="56">
        <v>10.9</v>
      </c>
      <c r="G169" s="112"/>
      <c r="H169" s="118"/>
    </row>
    <row r="170" spans="1:8" ht="15.75">
      <c r="A170" s="37">
        <v>3</v>
      </c>
      <c r="B170" s="46" t="s">
        <v>43</v>
      </c>
      <c r="C170" s="29" t="s">
        <v>44</v>
      </c>
      <c r="D170" s="21" t="s">
        <v>33</v>
      </c>
      <c r="E170" s="56" t="s">
        <v>24</v>
      </c>
      <c r="F170" s="56">
        <v>10.9</v>
      </c>
      <c r="G170" s="112"/>
      <c r="H170" s="118"/>
    </row>
    <row r="171" spans="1:8" ht="15.75">
      <c r="A171" s="37">
        <v>3</v>
      </c>
      <c r="B171" s="46" t="s">
        <v>43</v>
      </c>
      <c r="C171" s="29" t="s">
        <v>44</v>
      </c>
      <c r="D171" s="21" t="s">
        <v>90</v>
      </c>
      <c r="E171" s="56" t="s">
        <v>24</v>
      </c>
      <c r="F171" s="56">
        <v>10.9</v>
      </c>
      <c r="G171" s="112"/>
      <c r="H171" s="118"/>
    </row>
    <row r="172" spans="1:8" ht="15.75">
      <c r="A172" s="37">
        <v>3</v>
      </c>
      <c r="B172" s="46" t="s">
        <v>43</v>
      </c>
      <c r="C172" s="29" t="s">
        <v>44</v>
      </c>
      <c r="D172" s="21" t="s">
        <v>5</v>
      </c>
      <c r="E172" s="56" t="s">
        <v>24</v>
      </c>
      <c r="F172" s="56">
        <v>10.9</v>
      </c>
      <c r="G172" s="112"/>
      <c r="H172" s="118"/>
    </row>
    <row r="173" spans="1:8" ht="15.75">
      <c r="A173" s="37">
        <v>3</v>
      </c>
      <c r="B173" s="46" t="s">
        <v>43</v>
      </c>
      <c r="C173" s="29" t="s">
        <v>44</v>
      </c>
      <c r="D173" s="21" t="s">
        <v>94</v>
      </c>
      <c r="E173" s="56" t="s">
        <v>24</v>
      </c>
      <c r="F173" s="56">
        <v>10.9</v>
      </c>
      <c r="G173" s="112"/>
      <c r="H173" s="118"/>
    </row>
    <row r="174" spans="1:8" ht="15.75">
      <c r="A174" s="37">
        <v>3</v>
      </c>
      <c r="B174" s="46" t="s">
        <v>43</v>
      </c>
      <c r="C174" s="29" t="s">
        <v>44</v>
      </c>
      <c r="D174" s="21" t="s">
        <v>104</v>
      </c>
      <c r="E174" s="56" t="s">
        <v>24</v>
      </c>
      <c r="F174" s="56">
        <v>10.9</v>
      </c>
      <c r="G174" s="112"/>
      <c r="H174" s="118"/>
    </row>
    <row r="175" spans="1:8" ht="15.75">
      <c r="A175" s="37">
        <v>3</v>
      </c>
      <c r="B175" s="46" t="s">
        <v>43</v>
      </c>
      <c r="C175" s="29" t="s">
        <v>44</v>
      </c>
      <c r="D175" s="21" t="s">
        <v>76</v>
      </c>
      <c r="E175" s="56" t="s">
        <v>24</v>
      </c>
      <c r="F175" s="56">
        <v>10.9</v>
      </c>
      <c r="G175" s="112"/>
      <c r="H175" s="118"/>
    </row>
    <row r="176" spans="1:8" ht="15.75">
      <c r="A176" s="37">
        <v>3</v>
      </c>
      <c r="B176" s="46" t="s">
        <v>43</v>
      </c>
      <c r="C176" s="29" t="s">
        <v>44</v>
      </c>
      <c r="D176" s="21" t="s">
        <v>32</v>
      </c>
      <c r="E176" s="56" t="s">
        <v>24</v>
      </c>
      <c r="F176" s="56">
        <v>10.9</v>
      </c>
      <c r="G176" s="112"/>
      <c r="H176" s="118"/>
    </row>
    <row r="177" spans="1:8" ht="15.75">
      <c r="A177" s="37">
        <v>3</v>
      </c>
      <c r="B177" s="46" t="s">
        <v>43</v>
      </c>
      <c r="C177" s="29" t="s">
        <v>44</v>
      </c>
      <c r="D177" s="21" t="s">
        <v>33</v>
      </c>
      <c r="E177" s="56" t="s">
        <v>24</v>
      </c>
      <c r="F177" s="56">
        <v>10.9</v>
      </c>
      <c r="G177" s="112"/>
      <c r="H177" s="118"/>
    </row>
    <row r="178" spans="1:8" ht="15.75">
      <c r="A178" s="37">
        <v>3</v>
      </c>
      <c r="B178" s="46" t="s">
        <v>43</v>
      </c>
      <c r="C178" s="29" t="s">
        <v>44</v>
      </c>
      <c r="D178" s="21" t="s">
        <v>90</v>
      </c>
      <c r="E178" s="56" t="s">
        <v>24</v>
      </c>
      <c r="F178" s="56">
        <v>10.9</v>
      </c>
      <c r="G178" s="112"/>
      <c r="H178" s="118"/>
    </row>
    <row r="179" spans="1:8" ht="15.75">
      <c r="A179" s="37">
        <v>3</v>
      </c>
      <c r="B179" s="46" t="s">
        <v>43</v>
      </c>
      <c r="C179" s="29" t="s">
        <v>44</v>
      </c>
      <c r="D179" s="21" t="s">
        <v>5</v>
      </c>
      <c r="E179" s="56" t="s">
        <v>24</v>
      </c>
      <c r="F179" s="56">
        <v>10.9</v>
      </c>
      <c r="G179" s="112"/>
      <c r="H179" s="118"/>
    </row>
    <row r="180" spans="1:8" ht="15.75">
      <c r="B180" s="46" t="s">
        <v>43</v>
      </c>
      <c r="C180" s="29" t="s">
        <v>44</v>
      </c>
      <c r="D180" s="21" t="s">
        <v>94</v>
      </c>
      <c r="E180" s="56" t="s">
        <v>24</v>
      </c>
      <c r="F180" s="56">
        <v>10.9</v>
      </c>
      <c r="G180" s="112"/>
      <c r="H180" s="118"/>
    </row>
    <row r="181" spans="1:8" ht="15.75">
      <c r="B181" s="46" t="s">
        <v>43</v>
      </c>
      <c r="C181" s="29" t="s">
        <v>44</v>
      </c>
      <c r="D181" s="21" t="s">
        <v>104</v>
      </c>
      <c r="E181" s="56" t="s">
        <v>24</v>
      </c>
      <c r="F181" s="56">
        <v>10.9</v>
      </c>
      <c r="G181" s="112"/>
      <c r="H181" s="118"/>
    </row>
    <row r="182" spans="1:8" ht="15.75">
      <c r="B182" s="46" t="s">
        <v>43</v>
      </c>
      <c r="C182" s="29" t="s">
        <v>44</v>
      </c>
      <c r="D182" s="21" t="s">
        <v>76</v>
      </c>
      <c r="E182" s="56" t="s">
        <v>24</v>
      </c>
      <c r="F182" s="56">
        <v>10.9</v>
      </c>
      <c r="G182" s="112"/>
      <c r="H182" s="118"/>
    </row>
  </sheetData>
  <sortState ref="P37:R50">
    <sortCondition descending="1" ref="R37:R50"/>
  </sortState>
  <phoneticPr fontId="39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V93"/>
  <sheetViews>
    <sheetView zoomScale="80" zoomScaleNormal="80" workbookViewId="0">
      <selection activeCell="J21" sqref="J21"/>
    </sheetView>
  </sheetViews>
  <sheetFormatPr defaultRowHeight="18"/>
  <cols>
    <col min="1" max="1" width="7.7109375" style="161" customWidth="1"/>
    <col min="2" max="2" width="7.85546875" customWidth="1"/>
    <col min="3" max="3" width="17.7109375" customWidth="1"/>
    <col min="4" max="4" width="17.28515625" customWidth="1"/>
    <col min="5" max="5" width="10.7109375" customWidth="1"/>
    <col min="10" max="10" width="12.42578125" customWidth="1"/>
    <col min="11" max="11" width="5.7109375" customWidth="1"/>
    <col min="12" max="12" width="7.85546875" customWidth="1"/>
    <col min="16" max="16" width="20.140625" customWidth="1"/>
    <col min="17" max="17" width="14.140625" customWidth="1"/>
    <col min="18" max="18" width="8.140625" customWidth="1"/>
  </cols>
  <sheetData>
    <row r="1" spans="1:22" ht="23.45" customHeight="1">
      <c r="A1" s="58"/>
      <c r="B1" s="59"/>
      <c r="C1" s="60" t="s">
        <v>254</v>
      </c>
      <c r="D1" s="64"/>
      <c r="E1" s="61"/>
      <c r="F1" s="62"/>
      <c r="G1" s="63"/>
      <c r="H1" s="63"/>
      <c r="I1" s="63"/>
      <c r="J1" s="65"/>
      <c r="K1" s="107"/>
      <c r="L1" s="314"/>
      <c r="M1" s="144"/>
    </row>
    <row r="2" spans="1:22" ht="16.5">
      <c r="A2" s="228"/>
      <c r="B2" s="229"/>
      <c r="C2" s="30"/>
      <c r="D2" s="144"/>
      <c r="E2" s="230"/>
      <c r="F2" s="231"/>
      <c r="G2" s="232"/>
      <c r="H2" s="232"/>
      <c r="I2" s="232"/>
      <c r="J2" s="233"/>
      <c r="K2" s="109"/>
      <c r="L2" s="314"/>
      <c r="M2" s="144"/>
    </row>
    <row r="3" spans="1:22" ht="16.5">
      <c r="A3" s="228"/>
      <c r="B3" s="229"/>
      <c r="C3" s="30"/>
      <c r="D3" s="144"/>
      <c r="E3" s="230"/>
      <c r="F3" s="231"/>
      <c r="G3" s="232"/>
      <c r="H3" s="232"/>
      <c r="I3" s="232"/>
      <c r="J3" s="233"/>
      <c r="K3" s="109"/>
      <c r="L3" s="314"/>
      <c r="M3" s="144"/>
    </row>
    <row r="4" spans="1:22" ht="24" customHeight="1">
      <c r="A4" s="228"/>
      <c r="B4" s="229"/>
      <c r="C4" s="30"/>
      <c r="D4" s="144"/>
      <c r="E4" s="230"/>
      <c r="F4" s="231"/>
      <c r="G4" s="232"/>
      <c r="H4" s="232"/>
      <c r="I4" s="232"/>
      <c r="J4" s="233"/>
      <c r="K4" s="109"/>
      <c r="L4" s="314"/>
      <c r="M4" s="144"/>
    </row>
    <row r="5" spans="1:22" ht="15.75">
      <c r="A5" s="74"/>
      <c r="B5" s="75" t="s">
        <v>111</v>
      </c>
      <c r="C5" s="76"/>
      <c r="D5" s="77"/>
      <c r="E5" s="78" t="s">
        <v>255</v>
      </c>
      <c r="F5" s="78"/>
      <c r="G5" s="79"/>
      <c r="H5" s="79"/>
      <c r="I5" s="80" t="s">
        <v>205</v>
      </c>
      <c r="J5" s="81"/>
      <c r="K5" s="313"/>
      <c r="L5" s="315"/>
      <c r="M5" s="144"/>
    </row>
    <row r="6" spans="1:22" ht="19.5" customHeight="1">
      <c r="A6" s="67" t="s">
        <v>46</v>
      </c>
      <c r="B6" s="68" t="s">
        <v>41</v>
      </c>
      <c r="C6" s="69" t="s">
        <v>0</v>
      </c>
      <c r="D6" s="69" t="s">
        <v>1</v>
      </c>
      <c r="E6" s="70" t="s">
        <v>45</v>
      </c>
      <c r="F6" s="71"/>
      <c r="G6" s="72"/>
      <c r="H6" s="72"/>
      <c r="I6" s="73"/>
      <c r="J6" s="73"/>
      <c r="K6" s="112"/>
      <c r="L6" s="115"/>
    </row>
    <row r="7" spans="1:22" ht="19.5" customHeight="1">
      <c r="A7" s="37">
        <v>1</v>
      </c>
      <c r="B7" s="46" t="s">
        <v>43</v>
      </c>
      <c r="C7" s="304"/>
      <c r="D7" s="21" t="s">
        <v>145</v>
      </c>
      <c r="E7" s="37"/>
      <c r="F7" s="387" t="s">
        <v>78</v>
      </c>
      <c r="G7" s="387" t="s">
        <v>79</v>
      </c>
      <c r="H7" s="56"/>
      <c r="I7" s="56" t="s">
        <v>24</v>
      </c>
      <c r="J7" s="56" t="s">
        <v>206</v>
      </c>
      <c r="K7" s="109" t="s">
        <v>22</v>
      </c>
      <c r="L7" s="115"/>
      <c r="O7" s="75" t="s">
        <v>76</v>
      </c>
      <c r="P7" s="76"/>
      <c r="Q7" s="77"/>
      <c r="R7" s="78"/>
      <c r="S7" s="78"/>
      <c r="U7" s="295"/>
      <c r="V7" s="216" t="s">
        <v>147</v>
      </c>
    </row>
    <row r="8" spans="1:22" ht="18.75" customHeight="1">
      <c r="A8" s="5"/>
      <c r="B8" s="47"/>
      <c r="C8" s="307" t="s">
        <v>181</v>
      </c>
      <c r="D8" s="326" t="s">
        <v>145</v>
      </c>
      <c r="E8" s="381">
        <v>8</v>
      </c>
      <c r="F8" s="332">
        <v>75</v>
      </c>
      <c r="G8" s="332">
        <v>81</v>
      </c>
      <c r="H8" s="383"/>
      <c r="I8" s="15">
        <f t="shared" ref="I8:I11" si="0">SUM(F8:H8)</f>
        <v>156</v>
      </c>
      <c r="J8" s="36"/>
      <c r="K8" s="109"/>
      <c r="L8" s="115">
        <f>SUM(J9:J12)</f>
        <v>529</v>
      </c>
      <c r="N8" s="67"/>
      <c r="O8" s="334" t="s">
        <v>80</v>
      </c>
      <c r="P8" s="335" t="s">
        <v>0</v>
      </c>
      <c r="Q8" s="335" t="s">
        <v>1</v>
      </c>
      <c r="R8" s="336"/>
      <c r="S8" s="337"/>
      <c r="U8" s="375"/>
      <c r="V8" s="216" t="s">
        <v>223</v>
      </c>
    </row>
    <row r="9" spans="1:22" ht="20.25" customHeight="1">
      <c r="A9" s="5"/>
      <c r="B9" s="47"/>
      <c r="C9" s="420" t="s">
        <v>193</v>
      </c>
      <c r="D9" s="421" t="s">
        <v>145</v>
      </c>
      <c r="E9" s="422">
        <v>8</v>
      </c>
      <c r="F9" s="423">
        <v>87</v>
      </c>
      <c r="G9" s="423">
        <v>80</v>
      </c>
      <c r="H9" s="424"/>
      <c r="I9" s="425">
        <f t="shared" si="0"/>
        <v>167</v>
      </c>
      <c r="J9" s="426">
        <v>175</v>
      </c>
      <c r="K9" s="109"/>
      <c r="L9" s="115"/>
      <c r="N9" s="57"/>
      <c r="O9" s="338"/>
      <c r="P9" s="273" t="s">
        <v>166</v>
      </c>
      <c r="Q9" s="339"/>
      <c r="R9" s="340" t="s">
        <v>24</v>
      </c>
      <c r="S9" s="341" t="s">
        <v>30</v>
      </c>
    </row>
    <row r="10" spans="1:22" ht="15.75">
      <c r="A10" s="5"/>
      <c r="B10" s="47"/>
      <c r="C10" s="438" t="s">
        <v>194</v>
      </c>
      <c r="D10" s="439" t="s">
        <v>145</v>
      </c>
      <c r="E10" s="440">
        <v>8</v>
      </c>
      <c r="F10" s="441">
        <v>72</v>
      </c>
      <c r="G10" s="441">
        <v>82</v>
      </c>
      <c r="H10" s="442"/>
      <c r="I10" s="443">
        <f t="shared" si="0"/>
        <v>154</v>
      </c>
      <c r="J10" s="444"/>
      <c r="K10" s="109"/>
      <c r="L10" s="115"/>
      <c r="N10" s="5"/>
      <c r="O10" s="342">
        <v>1</v>
      </c>
      <c r="P10" s="299" t="s">
        <v>228</v>
      </c>
      <c r="Q10" s="299" t="s">
        <v>168</v>
      </c>
      <c r="R10" s="348">
        <v>169</v>
      </c>
      <c r="S10" s="344">
        <v>30</v>
      </c>
    </row>
    <row r="11" spans="1:22" ht="15.75">
      <c r="A11" s="5"/>
      <c r="B11" s="47"/>
      <c r="C11" s="420" t="s">
        <v>195</v>
      </c>
      <c r="D11" s="421" t="s">
        <v>145</v>
      </c>
      <c r="E11" s="422">
        <v>8</v>
      </c>
      <c r="F11" s="423">
        <v>88</v>
      </c>
      <c r="G11" s="423">
        <v>87</v>
      </c>
      <c r="H11" s="424"/>
      <c r="I11" s="425">
        <f t="shared" si="0"/>
        <v>175</v>
      </c>
      <c r="J11" s="426">
        <v>183</v>
      </c>
      <c r="K11" s="109"/>
      <c r="L11" s="115"/>
      <c r="N11" s="5"/>
      <c r="O11" s="345">
        <v>2</v>
      </c>
      <c r="P11" s="327" t="s">
        <v>231</v>
      </c>
      <c r="Q11" s="327" t="s">
        <v>167</v>
      </c>
      <c r="R11" s="409">
        <v>164</v>
      </c>
      <c r="S11" s="344">
        <v>26</v>
      </c>
    </row>
    <row r="12" spans="1:22" ht="18.75" customHeight="1">
      <c r="A12" s="5"/>
      <c r="B12" s="47"/>
      <c r="C12" s="420" t="s">
        <v>247</v>
      </c>
      <c r="D12" s="421" t="s">
        <v>145</v>
      </c>
      <c r="E12" s="422">
        <v>8</v>
      </c>
      <c r="F12" s="423">
        <v>86</v>
      </c>
      <c r="G12" s="423">
        <v>77</v>
      </c>
      <c r="H12" s="427"/>
      <c r="I12" s="425">
        <f>SUM(F12:G12)</f>
        <v>163</v>
      </c>
      <c r="J12" s="426">
        <v>171</v>
      </c>
      <c r="K12" s="109"/>
      <c r="L12" s="115"/>
      <c r="N12" s="5"/>
      <c r="O12" s="346">
        <v>3</v>
      </c>
      <c r="P12" s="307" t="s">
        <v>240</v>
      </c>
      <c r="Q12" s="327" t="s">
        <v>238</v>
      </c>
      <c r="R12" s="409">
        <v>151</v>
      </c>
      <c r="S12" s="344">
        <v>23</v>
      </c>
    </row>
    <row r="13" spans="1:22" ht="20.25" customHeight="1">
      <c r="A13" s="5"/>
      <c r="B13" s="88"/>
      <c r="C13" s="305"/>
      <c r="D13" s="14"/>
      <c r="E13" s="382"/>
      <c r="F13" s="389"/>
      <c r="G13" s="389"/>
      <c r="H13" s="386"/>
      <c r="I13" s="16">
        <f t="shared" ref="I13" si="1">SUM(F13:H13)</f>
        <v>0</v>
      </c>
      <c r="J13" s="36"/>
      <c r="K13" s="109"/>
      <c r="L13" s="115"/>
      <c r="N13" s="5"/>
      <c r="O13" s="347">
        <v>4</v>
      </c>
      <c r="P13" s="307" t="s">
        <v>239</v>
      </c>
      <c r="Q13" s="327" t="s">
        <v>238</v>
      </c>
      <c r="R13" s="409">
        <v>143</v>
      </c>
      <c r="S13" s="344">
        <v>21</v>
      </c>
    </row>
    <row r="14" spans="1:22" ht="17.25" customHeight="1">
      <c r="A14" s="37">
        <v>2</v>
      </c>
      <c r="B14" s="46" t="s">
        <v>43</v>
      </c>
      <c r="C14" s="304"/>
      <c r="D14" s="21" t="s">
        <v>149</v>
      </c>
      <c r="E14" s="390"/>
      <c r="F14" s="395" t="s">
        <v>78</v>
      </c>
      <c r="G14" s="395" t="s">
        <v>79</v>
      </c>
      <c r="H14" s="391"/>
      <c r="I14" s="56" t="s">
        <v>24</v>
      </c>
      <c r="J14" s="56" t="s">
        <v>206</v>
      </c>
      <c r="K14" s="110"/>
      <c r="L14" s="116"/>
      <c r="N14" s="5"/>
      <c r="O14" s="347">
        <v>5</v>
      </c>
      <c r="P14" s="299" t="s">
        <v>252</v>
      </c>
      <c r="Q14" s="327" t="s">
        <v>167</v>
      </c>
      <c r="R14" s="410">
        <v>129</v>
      </c>
      <c r="S14" s="344">
        <v>20</v>
      </c>
    </row>
    <row r="15" spans="1:22" ht="19.5" customHeight="1">
      <c r="A15" s="5"/>
      <c r="B15" s="48"/>
      <c r="C15" s="438" t="s">
        <v>177</v>
      </c>
      <c r="D15" s="439" t="s">
        <v>149</v>
      </c>
      <c r="E15" s="440">
        <v>8</v>
      </c>
      <c r="F15" s="441">
        <v>57</v>
      </c>
      <c r="G15" s="441">
        <v>69</v>
      </c>
      <c r="H15" s="445"/>
      <c r="I15" s="443">
        <f t="shared" ref="I15:I20" si="2">SUM(F15:H15)</f>
        <v>126</v>
      </c>
      <c r="J15" s="444"/>
      <c r="K15" s="109"/>
      <c r="L15" s="115">
        <f>SUM(J15:J18)</f>
        <v>535</v>
      </c>
      <c r="N15" s="5"/>
      <c r="O15" s="347">
        <v>6</v>
      </c>
      <c r="P15" s="299" t="s">
        <v>230</v>
      </c>
      <c r="Q15" s="327" t="s">
        <v>238</v>
      </c>
      <c r="R15" s="378">
        <v>129</v>
      </c>
      <c r="S15" s="344">
        <v>19</v>
      </c>
    </row>
    <row r="16" spans="1:22" ht="19.5" customHeight="1">
      <c r="A16" s="5"/>
      <c r="B16" s="398"/>
      <c r="C16" s="420" t="s">
        <v>188</v>
      </c>
      <c r="D16" s="421" t="s">
        <v>149</v>
      </c>
      <c r="E16" s="431">
        <v>5</v>
      </c>
      <c r="F16" s="423">
        <v>89</v>
      </c>
      <c r="G16" s="423">
        <v>88</v>
      </c>
      <c r="H16" s="424"/>
      <c r="I16" s="425">
        <f t="shared" si="2"/>
        <v>177</v>
      </c>
      <c r="J16" s="426">
        <v>182</v>
      </c>
      <c r="K16" s="109"/>
      <c r="L16" s="115"/>
      <c r="N16" s="5"/>
      <c r="O16" s="347">
        <v>7</v>
      </c>
      <c r="P16" s="307" t="s">
        <v>241</v>
      </c>
      <c r="Q16" s="327" t="s">
        <v>238</v>
      </c>
      <c r="R16" s="409">
        <v>128</v>
      </c>
      <c r="S16" s="344">
        <v>18</v>
      </c>
    </row>
    <row r="17" spans="1:19" ht="17.45" customHeight="1">
      <c r="A17" s="5"/>
      <c r="B17" s="398"/>
      <c r="C17" s="428" t="s">
        <v>179</v>
      </c>
      <c r="D17" s="429" t="s">
        <v>149</v>
      </c>
      <c r="E17" s="430">
        <v>0</v>
      </c>
      <c r="F17" s="423">
        <v>97</v>
      </c>
      <c r="G17" s="423">
        <v>92</v>
      </c>
      <c r="H17" s="424"/>
      <c r="I17" s="425">
        <f t="shared" si="2"/>
        <v>189</v>
      </c>
      <c r="J17" s="426">
        <v>189</v>
      </c>
      <c r="K17" s="109"/>
      <c r="L17" s="115"/>
      <c r="N17" s="5"/>
      <c r="O17" s="347">
        <v>8</v>
      </c>
      <c r="P17" s="307" t="s">
        <v>251</v>
      </c>
      <c r="Q17" s="327" t="s">
        <v>238</v>
      </c>
      <c r="R17" s="409">
        <v>78</v>
      </c>
      <c r="S17" s="344">
        <v>17</v>
      </c>
    </row>
    <row r="18" spans="1:19" ht="18" customHeight="1">
      <c r="A18" s="5"/>
      <c r="B18" s="399"/>
      <c r="C18" s="420" t="s">
        <v>244</v>
      </c>
      <c r="D18" s="421" t="s">
        <v>149</v>
      </c>
      <c r="E18" s="431">
        <v>0</v>
      </c>
      <c r="F18" s="423">
        <v>81</v>
      </c>
      <c r="G18" s="423">
        <v>83</v>
      </c>
      <c r="H18" s="424"/>
      <c r="I18" s="425">
        <f t="shared" si="2"/>
        <v>164</v>
      </c>
      <c r="J18" s="426">
        <v>164</v>
      </c>
      <c r="K18" s="109"/>
      <c r="L18" s="115"/>
      <c r="N18" s="5"/>
      <c r="O18" s="347"/>
      <c r="P18" s="349"/>
      <c r="Q18" s="299"/>
      <c r="R18" s="350"/>
      <c r="S18" s="344"/>
    </row>
    <row r="19" spans="1:19" ht="18" customHeight="1">
      <c r="A19" s="5"/>
      <c r="B19" s="97"/>
      <c r="C19" s="308"/>
      <c r="D19" s="95"/>
      <c r="E19" s="382"/>
      <c r="F19" s="15"/>
      <c r="G19" s="15"/>
      <c r="H19" s="384"/>
      <c r="I19" s="16">
        <f t="shared" si="2"/>
        <v>0</v>
      </c>
      <c r="J19" s="36"/>
      <c r="K19" s="109"/>
      <c r="L19" s="115"/>
      <c r="N19" s="5"/>
      <c r="O19" s="347"/>
      <c r="P19" s="349"/>
      <c r="Q19" s="299"/>
      <c r="R19" s="350"/>
      <c r="S19" s="344"/>
    </row>
    <row r="20" spans="1:19" ht="19.5" customHeight="1">
      <c r="A20" s="5"/>
      <c r="B20" s="47"/>
      <c r="C20" s="306"/>
      <c r="D20" s="95"/>
      <c r="E20" s="382"/>
      <c r="F20" s="15"/>
      <c r="G20" s="15"/>
      <c r="H20" s="384"/>
      <c r="I20" s="16">
        <f t="shared" si="2"/>
        <v>0</v>
      </c>
      <c r="J20" s="36"/>
      <c r="K20" s="109" t="s">
        <v>22</v>
      </c>
      <c r="L20" s="115"/>
      <c r="N20" s="5"/>
      <c r="O20" s="347"/>
      <c r="P20" s="349"/>
      <c r="Q20" s="299"/>
      <c r="R20" s="350"/>
      <c r="S20" s="344"/>
    </row>
    <row r="21" spans="1:19" ht="18.75" customHeight="1">
      <c r="A21" s="37">
        <v>3</v>
      </c>
      <c r="B21" s="46" t="s">
        <v>43</v>
      </c>
      <c r="C21" s="304"/>
      <c r="D21" s="21" t="s">
        <v>165</v>
      </c>
      <c r="E21" s="390"/>
      <c r="F21" s="395" t="s">
        <v>78</v>
      </c>
      <c r="G21" s="395" t="s">
        <v>79</v>
      </c>
      <c r="H21" s="391"/>
      <c r="I21" s="56" t="s">
        <v>24</v>
      </c>
      <c r="J21" s="56" t="s">
        <v>206</v>
      </c>
      <c r="K21" s="109" t="s">
        <v>22</v>
      </c>
      <c r="L21" s="115"/>
      <c r="N21" s="57"/>
      <c r="O21" s="354"/>
      <c r="P21" s="273" t="s">
        <v>163</v>
      </c>
      <c r="Q21" s="355"/>
      <c r="R21" s="340" t="s">
        <v>24</v>
      </c>
      <c r="S21" s="356" t="s">
        <v>30</v>
      </c>
    </row>
    <row r="22" spans="1:19" ht="19.5" customHeight="1">
      <c r="A22" s="5"/>
      <c r="B22" s="47"/>
      <c r="C22" s="420" t="s">
        <v>182</v>
      </c>
      <c r="D22" s="421" t="s">
        <v>165</v>
      </c>
      <c r="E22" s="422">
        <v>8</v>
      </c>
      <c r="F22" s="423">
        <v>86</v>
      </c>
      <c r="G22" s="423">
        <v>89</v>
      </c>
      <c r="H22" s="424"/>
      <c r="I22" s="425">
        <f t="shared" ref="I22:I27" si="3">SUM(F22:H22)</f>
        <v>175</v>
      </c>
      <c r="J22" s="426">
        <v>183</v>
      </c>
      <c r="K22" s="109"/>
      <c r="L22" s="115">
        <f>SUM(J22:J25)</f>
        <v>532</v>
      </c>
      <c r="N22" s="5"/>
      <c r="O22" s="357">
        <v>1</v>
      </c>
      <c r="P22" s="307" t="s">
        <v>199</v>
      </c>
      <c r="Q22" s="327" t="s">
        <v>95</v>
      </c>
      <c r="R22" s="348">
        <v>186</v>
      </c>
      <c r="S22" s="344">
        <v>30</v>
      </c>
    </row>
    <row r="23" spans="1:19" ht="15.75">
      <c r="A23" s="5"/>
      <c r="B23" s="48"/>
      <c r="C23" s="438" t="s">
        <v>183</v>
      </c>
      <c r="D23" s="439" t="s">
        <v>165</v>
      </c>
      <c r="E23" s="440">
        <v>5</v>
      </c>
      <c r="F23" s="441"/>
      <c r="G23" s="441"/>
      <c r="H23" s="442"/>
      <c r="I23" s="443">
        <f t="shared" si="3"/>
        <v>0</v>
      </c>
      <c r="J23" s="444"/>
      <c r="K23" s="109"/>
      <c r="L23" s="115"/>
      <c r="N23" s="5"/>
      <c r="O23" s="358">
        <v>2</v>
      </c>
      <c r="P23" s="307" t="s">
        <v>196</v>
      </c>
      <c r="Q23" s="327" t="s">
        <v>168</v>
      </c>
      <c r="R23" s="348">
        <v>184</v>
      </c>
      <c r="S23" s="344">
        <v>26</v>
      </c>
    </row>
    <row r="24" spans="1:19" ht="15.75">
      <c r="A24" s="5"/>
      <c r="B24" s="48"/>
      <c r="C24" s="420" t="s">
        <v>184</v>
      </c>
      <c r="D24" s="421" t="s">
        <v>165</v>
      </c>
      <c r="E24" s="422">
        <v>5</v>
      </c>
      <c r="F24" s="423">
        <v>82</v>
      </c>
      <c r="G24" s="423">
        <v>86</v>
      </c>
      <c r="H24" s="424"/>
      <c r="I24" s="425">
        <f t="shared" si="3"/>
        <v>168</v>
      </c>
      <c r="J24" s="426">
        <v>173</v>
      </c>
      <c r="K24" s="109"/>
      <c r="L24" s="115"/>
      <c r="N24" s="5"/>
      <c r="O24" s="346">
        <v>3</v>
      </c>
      <c r="P24" s="307" t="s">
        <v>202</v>
      </c>
      <c r="Q24" s="327" t="s">
        <v>95</v>
      </c>
      <c r="R24" s="409">
        <v>182</v>
      </c>
      <c r="S24" s="344">
        <v>23</v>
      </c>
    </row>
    <row r="25" spans="1:19" ht="18.75" customHeight="1">
      <c r="A25" s="5"/>
      <c r="B25" s="48"/>
      <c r="C25" s="420" t="s">
        <v>185</v>
      </c>
      <c r="D25" s="421" t="s">
        <v>165</v>
      </c>
      <c r="E25" s="422">
        <v>5</v>
      </c>
      <c r="F25" s="423">
        <v>87</v>
      </c>
      <c r="G25" s="423">
        <v>84</v>
      </c>
      <c r="H25" s="432"/>
      <c r="I25" s="425">
        <f t="shared" si="3"/>
        <v>171</v>
      </c>
      <c r="J25" s="426">
        <v>176</v>
      </c>
      <c r="K25" s="109"/>
      <c r="L25" s="115"/>
      <c r="N25" s="5"/>
      <c r="O25" s="347">
        <v>4</v>
      </c>
      <c r="P25" s="307" t="s">
        <v>197</v>
      </c>
      <c r="Q25" s="327" t="s">
        <v>168</v>
      </c>
      <c r="R25" s="363">
        <v>179</v>
      </c>
      <c r="S25" s="344">
        <v>21</v>
      </c>
    </row>
    <row r="26" spans="1:19" ht="20.25" customHeight="1">
      <c r="A26" s="5"/>
      <c r="B26" s="47"/>
      <c r="C26" s="307" t="s">
        <v>245</v>
      </c>
      <c r="D26" s="326" t="s">
        <v>165</v>
      </c>
      <c r="E26" s="381">
        <v>8</v>
      </c>
      <c r="F26" s="388">
        <v>84</v>
      </c>
      <c r="G26" s="388">
        <v>83</v>
      </c>
      <c r="H26" s="384"/>
      <c r="I26" s="15">
        <f t="shared" si="3"/>
        <v>167</v>
      </c>
      <c r="J26" s="36"/>
      <c r="K26" s="109"/>
      <c r="L26" s="115"/>
      <c r="N26" s="5"/>
      <c r="O26" s="347">
        <v>5</v>
      </c>
      <c r="P26" s="307" t="s">
        <v>188</v>
      </c>
      <c r="Q26" s="327" t="s">
        <v>149</v>
      </c>
      <c r="R26" s="348">
        <v>177</v>
      </c>
      <c r="S26" s="344">
        <v>20</v>
      </c>
    </row>
    <row r="27" spans="1:19" ht="19.5" customHeight="1">
      <c r="A27" s="5"/>
      <c r="B27" s="47"/>
      <c r="C27" s="306"/>
      <c r="D27" s="14"/>
      <c r="E27" s="382"/>
      <c r="F27" s="15"/>
      <c r="G27" s="15"/>
      <c r="H27" s="384"/>
      <c r="I27" s="16">
        <f t="shared" si="3"/>
        <v>0</v>
      </c>
      <c r="J27" s="36"/>
      <c r="K27" s="109"/>
      <c r="L27" s="115"/>
      <c r="N27" s="5"/>
      <c r="O27" s="347">
        <v>6</v>
      </c>
      <c r="P27" s="307" t="s">
        <v>185</v>
      </c>
      <c r="Q27" s="327" t="s">
        <v>165</v>
      </c>
      <c r="R27" s="343">
        <v>171</v>
      </c>
      <c r="S27" s="344">
        <v>19</v>
      </c>
    </row>
    <row r="28" spans="1:19" ht="17.25" customHeight="1">
      <c r="A28" s="37">
        <v>4</v>
      </c>
      <c r="B28" s="46" t="s">
        <v>43</v>
      </c>
      <c r="C28" s="304"/>
      <c r="D28" s="21" t="s">
        <v>192</v>
      </c>
      <c r="E28" s="390"/>
      <c r="F28" s="395" t="s">
        <v>78</v>
      </c>
      <c r="G28" s="395" t="s">
        <v>79</v>
      </c>
      <c r="H28" s="391"/>
      <c r="I28" s="56" t="s">
        <v>24</v>
      </c>
      <c r="J28" s="56" t="s">
        <v>206</v>
      </c>
      <c r="K28" s="109" t="s">
        <v>22</v>
      </c>
      <c r="L28" s="115"/>
      <c r="N28" s="5"/>
      <c r="O28" s="347">
        <v>7</v>
      </c>
      <c r="P28" s="307" t="s">
        <v>227</v>
      </c>
      <c r="Q28" s="327" t="s">
        <v>168</v>
      </c>
      <c r="R28" s="343">
        <v>170</v>
      </c>
      <c r="S28" s="344">
        <v>18</v>
      </c>
    </row>
    <row r="29" spans="1:19" ht="18.75" customHeight="1">
      <c r="A29" s="5"/>
      <c r="B29" s="90"/>
      <c r="C29" s="438" t="s">
        <v>246</v>
      </c>
      <c r="D29" s="439" t="s">
        <v>192</v>
      </c>
      <c r="E29" s="440">
        <v>8</v>
      </c>
      <c r="F29" s="441">
        <v>62</v>
      </c>
      <c r="G29" s="441">
        <v>68</v>
      </c>
      <c r="H29" s="442"/>
      <c r="I29" s="443">
        <f t="shared" ref="I29:I34" si="4">SUM(F29:H29)</f>
        <v>130</v>
      </c>
      <c r="J29" s="444"/>
      <c r="K29" s="109"/>
      <c r="L29" s="115">
        <f>SUM(J29:J32)</f>
        <v>478</v>
      </c>
      <c r="N29" s="5"/>
      <c r="O29" s="347">
        <v>8</v>
      </c>
      <c r="P29" s="307" t="s">
        <v>184</v>
      </c>
      <c r="Q29" s="327" t="s">
        <v>165</v>
      </c>
      <c r="R29" s="343">
        <v>168</v>
      </c>
      <c r="S29" s="344">
        <v>17</v>
      </c>
    </row>
    <row r="30" spans="1:19" ht="21" customHeight="1">
      <c r="A30" s="5"/>
      <c r="B30" s="47"/>
      <c r="C30" s="420" t="s">
        <v>190</v>
      </c>
      <c r="D30" s="421" t="s">
        <v>192</v>
      </c>
      <c r="E30" s="422">
        <v>8</v>
      </c>
      <c r="F30" s="423">
        <v>64</v>
      </c>
      <c r="G30" s="423">
        <v>72</v>
      </c>
      <c r="H30" s="424"/>
      <c r="I30" s="425">
        <f t="shared" si="4"/>
        <v>136</v>
      </c>
      <c r="J30" s="426">
        <v>144</v>
      </c>
      <c r="K30" s="109"/>
      <c r="L30" s="115"/>
      <c r="N30" s="5"/>
      <c r="O30" s="347">
        <v>9</v>
      </c>
      <c r="P30" s="307" t="s">
        <v>201</v>
      </c>
      <c r="Q30" s="327" t="s">
        <v>168</v>
      </c>
      <c r="R30" s="348">
        <v>159</v>
      </c>
      <c r="S30" s="344">
        <v>16</v>
      </c>
    </row>
    <row r="31" spans="1:19" ht="15.75">
      <c r="A31" s="5"/>
      <c r="B31" s="47"/>
      <c r="C31" s="420" t="s">
        <v>191</v>
      </c>
      <c r="D31" s="421" t="s">
        <v>192</v>
      </c>
      <c r="E31" s="422">
        <v>8</v>
      </c>
      <c r="F31" s="423">
        <v>79</v>
      </c>
      <c r="G31" s="423">
        <v>80</v>
      </c>
      <c r="H31" s="424"/>
      <c r="I31" s="425">
        <f t="shared" si="4"/>
        <v>159</v>
      </c>
      <c r="J31" s="426">
        <v>167</v>
      </c>
      <c r="K31" s="109"/>
      <c r="L31" s="120"/>
      <c r="N31" s="5"/>
      <c r="O31" s="347">
        <v>10</v>
      </c>
      <c r="P31" s="307" t="s">
        <v>203</v>
      </c>
      <c r="Q31" s="327" t="s">
        <v>95</v>
      </c>
      <c r="R31" s="449">
        <v>134</v>
      </c>
      <c r="S31" s="344">
        <v>15</v>
      </c>
    </row>
    <row r="32" spans="1:19" ht="20.25" customHeight="1">
      <c r="A32" s="5"/>
      <c r="B32" s="47"/>
      <c r="C32" s="420" t="s">
        <v>189</v>
      </c>
      <c r="D32" s="421" t="s">
        <v>192</v>
      </c>
      <c r="E32" s="422">
        <v>8</v>
      </c>
      <c r="F32" s="436">
        <v>79</v>
      </c>
      <c r="G32" s="436">
        <v>80</v>
      </c>
      <c r="H32" s="427"/>
      <c r="I32" s="425">
        <f t="shared" si="4"/>
        <v>159</v>
      </c>
      <c r="J32" s="426">
        <v>167</v>
      </c>
      <c r="K32" s="109"/>
      <c r="L32" s="120"/>
      <c r="N32" s="5"/>
      <c r="O32" s="347">
        <v>11</v>
      </c>
      <c r="P32" s="307" t="s">
        <v>200</v>
      </c>
      <c r="Q32" s="327" t="s">
        <v>95</v>
      </c>
      <c r="R32" s="409">
        <v>133</v>
      </c>
      <c r="S32" s="344">
        <v>14</v>
      </c>
    </row>
    <row r="33" spans="1:19" ht="18.75" customHeight="1">
      <c r="A33" s="5"/>
      <c r="B33" s="47"/>
      <c r="C33" s="306"/>
      <c r="D33" s="14"/>
      <c r="E33" s="382"/>
      <c r="F33" s="13"/>
      <c r="G33" s="13"/>
      <c r="H33" s="385"/>
      <c r="I33" s="16">
        <f t="shared" si="4"/>
        <v>0</v>
      </c>
      <c r="J33" s="36"/>
      <c r="K33" s="109"/>
      <c r="L33" s="115"/>
      <c r="N33" s="5"/>
      <c r="O33" s="347"/>
      <c r="P33" s="307"/>
      <c r="Q33" s="327"/>
      <c r="R33" s="343"/>
      <c r="S33" s="344"/>
    </row>
    <row r="34" spans="1:19" ht="18" customHeight="1">
      <c r="A34" s="5"/>
      <c r="B34" s="47"/>
      <c r="C34" s="306"/>
      <c r="D34" s="14"/>
      <c r="E34" s="382"/>
      <c r="F34" s="16"/>
      <c r="G34" s="15"/>
      <c r="H34" s="384"/>
      <c r="I34" s="16">
        <f t="shared" si="4"/>
        <v>0</v>
      </c>
      <c r="J34" s="99" t="s">
        <v>22</v>
      </c>
      <c r="K34" s="112"/>
      <c r="L34" s="115"/>
      <c r="N34" s="5"/>
      <c r="O34" s="347"/>
      <c r="P34" s="307"/>
      <c r="Q34" s="327"/>
      <c r="R34" s="348"/>
      <c r="S34" s="344"/>
    </row>
    <row r="35" spans="1:19" ht="21" customHeight="1">
      <c r="A35" s="37">
        <v>5</v>
      </c>
      <c r="B35" s="46" t="s">
        <v>43</v>
      </c>
      <c r="C35" s="304"/>
      <c r="D35" s="21" t="s">
        <v>95</v>
      </c>
      <c r="E35" s="390"/>
      <c r="F35" s="395" t="s">
        <v>78</v>
      </c>
      <c r="G35" s="395" t="s">
        <v>79</v>
      </c>
      <c r="H35" s="391"/>
      <c r="I35" s="56" t="s">
        <v>24</v>
      </c>
      <c r="J35" s="56" t="s">
        <v>206</v>
      </c>
      <c r="K35" s="109" t="s">
        <v>22</v>
      </c>
      <c r="L35" s="115"/>
      <c r="N35" s="297"/>
      <c r="O35" s="354"/>
      <c r="P35" s="273" t="s">
        <v>225</v>
      </c>
      <c r="Q35" s="355"/>
      <c r="R35" s="340" t="s">
        <v>24</v>
      </c>
      <c r="S35" s="356" t="s">
        <v>30</v>
      </c>
    </row>
    <row r="36" spans="1:19" ht="19.5" customHeight="1">
      <c r="A36" s="5"/>
      <c r="B36" s="47"/>
      <c r="C36" s="420" t="s">
        <v>199</v>
      </c>
      <c r="D36" s="421" t="s">
        <v>95</v>
      </c>
      <c r="E36" s="422">
        <v>5</v>
      </c>
      <c r="F36" s="433">
        <v>92</v>
      </c>
      <c r="G36" s="433">
        <v>94</v>
      </c>
      <c r="H36" s="424"/>
      <c r="I36" s="425">
        <f t="shared" ref="I36:I41" si="5">SUM(F36:H36)</f>
        <v>186</v>
      </c>
      <c r="J36" s="434">
        <v>191</v>
      </c>
      <c r="K36" s="109"/>
      <c r="L36" s="115">
        <f>SUM(J36:J39)</f>
        <v>569</v>
      </c>
      <c r="N36" s="5"/>
      <c r="O36" s="401">
        <v>1</v>
      </c>
      <c r="P36" s="307" t="s">
        <v>186</v>
      </c>
      <c r="Q36" s="327" t="s">
        <v>176</v>
      </c>
      <c r="R36" s="367">
        <v>176</v>
      </c>
      <c r="S36" s="344">
        <v>30</v>
      </c>
    </row>
    <row r="37" spans="1:19" ht="28.5" customHeight="1">
      <c r="A37" s="5"/>
      <c r="B37" s="47"/>
      <c r="C37" s="420" t="s">
        <v>204</v>
      </c>
      <c r="D37" s="421" t="s">
        <v>95</v>
      </c>
      <c r="E37" s="422">
        <v>0</v>
      </c>
      <c r="F37" s="433">
        <v>95</v>
      </c>
      <c r="G37" s="433">
        <v>96</v>
      </c>
      <c r="H37" s="424"/>
      <c r="I37" s="425">
        <f t="shared" si="5"/>
        <v>191</v>
      </c>
      <c r="J37" s="434">
        <v>191</v>
      </c>
      <c r="K37" s="109"/>
      <c r="L37" s="115"/>
      <c r="N37" s="450"/>
      <c r="O37" s="402">
        <v>2</v>
      </c>
      <c r="P37" s="307" t="s">
        <v>182</v>
      </c>
      <c r="Q37" s="327" t="s">
        <v>165</v>
      </c>
      <c r="R37" s="405">
        <v>175</v>
      </c>
      <c r="S37" s="344">
        <v>26</v>
      </c>
    </row>
    <row r="38" spans="1:19" ht="15.75">
      <c r="A38" s="5"/>
      <c r="B38" s="47"/>
      <c r="C38" s="420" t="s">
        <v>202</v>
      </c>
      <c r="D38" s="421" t="s">
        <v>95</v>
      </c>
      <c r="E38" s="422">
        <v>5</v>
      </c>
      <c r="F38" s="433">
        <v>92</v>
      </c>
      <c r="G38" s="433">
        <v>90</v>
      </c>
      <c r="H38" s="424"/>
      <c r="I38" s="425">
        <f t="shared" si="5"/>
        <v>182</v>
      </c>
      <c r="J38" s="434">
        <v>187</v>
      </c>
      <c r="K38" s="109"/>
      <c r="L38" s="115"/>
      <c r="N38" s="5"/>
      <c r="O38" s="403">
        <v>3</v>
      </c>
      <c r="P38" s="307" t="s">
        <v>208</v>
      </c>
      <c r="Q38" s="327" t="s">
        <v>248</v>
      </c>
      <c r="R38" s="406">
        <v>167</v>
      </c>
      <c r="S38" s="344">
        <v>23</v>
      </c>
    </row>
    <row r="39" spans="1:19" ht="18" customHeight="1">
      <c r="A39" s="5"/>
      <c r="B39" s="92"/>
      <c r="C39" s="307" t="s">
        <v>203</v>
      </c>
      <c r="D39" s="326" t="s">
        <v>95</v>
      </c>
      <c r="E39" s="381">
        <v>5</v>
      </c>
      <c r="F39" s="397">
        <v>71</v>
      </c>
      <c r="G39" s="397">
        <v>63</v>
      </c>
      <c r="H39" s="384"/>
      <c r="I39" s="15">
        <f t="shared" si="5"/>
        <v>134</v>
      </c>
      <c r="J39" s="380"/>
      <c r="K39" s="109"/>
      <c r="L39" s="120"/>
      <c r="N39" s="5"/>
      <c r="O39" s="404">
        <v>4</v>
      </c>
      <c r="P39" s="307" t="s">
        <v>245</v>
      </c>
      <c r="Q39" s="327" t="s">
        <v>256</v>
      </c>
      <c r="R39" s="406">
        <v>167</v>
      </c>
      <c r="S39" s="344">
        <v>21</v>
      </c>
    </row>
    <row r="40" spans="1:19" ht="17.25" customHeight="1">
      <c r="A40" s="5"/>
      <c r="B40" s="90"/>
      <c r="C40" s="307" t="s">
        <v>200</v>
      </c>
      <c r="D40" s="326" t="s">
        <v>95</v>
      </c>
      <c r="E40" s="381">
        <v>5</v>
      </c>
      <c r="F40" s="397">
        <v>63</v>
      </c>
      <c r="G40" s="397">
        <v>70</v>
      </c>
      <c r="H40" s="384"/>
      <c r="I40" s="15">
        <f t="shared" si="5"/>
        <v>133</v>
      </c>
      <c r="J40" s="369"/>
      <c r="K40" s="109"/>
      <c r="L40" s="115"/>
      <c r="N40" s="5"/>
      <c r="O40" s="347">
        <v>5</v>
      </c>
      <c r="P40" s="307" t="s">
        <v>235</v>
      </c>
      <c r="Q40" s="327" t="s">
        <v>233</v>
      </c>
      <c r="R40" s="379">
        <v>167</v>
      </c>
      <c r="S40" s="344">
        <v>20</v>
      </c>
    </row>
    <row r="41" spans="1:19" ht="18.75" customHeight="1">
      <c r="A41" s="5"/>
      <c r="B41" s="47"/>
      <c r="C41" s="306"/>
      <c r="D41" s="14"/>
      <c r="E41" s="382"/>
      <c r="F41" s="16"/>
      <c r="G41" s="15"/>
      <c r="H41" s="384"/>
      <c r="I41" s="16">
        <f t="shared" si="5"/>
        <v>0</v>
      </c>
      <c r="J41" s="99" t="s">
        <v>22</v>
      </c>
      <c r="K41" s="109"/>
      <c r="L41" s="115"/>
      <c r="N41" s="5"/>
      <c r="O41" s="347">
        <v>6</v>
      </c>
      <c r="P41" s="307" t="s">
        <v>237</v>
      </c>
      <c r="Q41" s="327" t="s">
        <v>233</v>
      </c>
      <c r="R41" s="448">
        <v>164</v>
      </c>
      <c r="S41" s="344">
        <v>19</v>
      </c>
    </row>
    <row r="42" spans="1:19" ht="18.75" customHeight="1">
      <c r="A42" s="37">
        <v>6</v>
      </c>
      <c r="B42" s="46" t="s">
        <v>43</v>
      </c>
      <c r="C42" s="304"/>
      <c r="D42" s="21" t="s">
        <v>167</v>
      </c>
      <c r="E42" s="390"/>
      <c r="F42" s="395" t="s">
        <v>78</v>
      </c>
      <c r="G42" s="395" t="s">
        <v>79</v>
      </c>
      <c r="H42" s="391"/>
      <c r="I42" s="56" t="s">
        <v>24</v>
      </c>
      <c r="J42" s="56" t="s">
        <v>206</v>
      </c>
      <c r="K42" s="109"/>
      <c r="L42" s="115"/>
      <c r="N42" s="5"/>
      <c r="O42" s="347">
        <v>7</v>
      </c>
      <c r="P42" s="327" t="s">
        <v>220</v>
      </c>
      <c r="Q42" s="327" t="s">
        <v>176</v>
      </c>
      <c r="R42" s="449">
        <v>163</v>
      </c>
      <c r="S42" s="344">
        <v>18</v>
      </c>
    </row>
    <row r="43" spans="1:19" ht="15.75">
      <c r="A43" s="5"/>
      <c r="B43" s="47"/>
      <c r="C43" s="438" t="s">
        <v>178</v>
      </c>
      <c r="D43" s="439" t="s">
        <v>167</v>
      </c>
      <c r="E43" s="440">
        <v>0</v>
      </c>
      <c r="F43" s="441"/>
      <c r="G43" s="441"/>
      <c r="H43" s="445"/>
      <c r="I43" s="443">
        <f t="shared" ref="I43:I51" si="6">SUM(F43:H43)</f>
        <v>0</v>
      </c>
      <c r="J43" s="444"/>
      <c r="K43" s="109"/>
      <c r="L43" s="115">
        <f>SUM(J43:J47)</f>
        <v>523</v>
      </c>
      <c r="N43" s="5"/>
      <c r="O43" s="347">
        <v>8</v>
      </c>
      <c r="P43" s="307" t="s">
        <v>234</v>
      </c>
      <c r="Q43" s="327" t="s">
        <v>233</v>
      </c>
      <c r="R43" s="448">
        <v>161</v>
      </c>
      <c r="S43" s="344">
        <v>17</v>
      </c>
    </row>
    <row r="44" spans="1:19" ht="15.75">
      <c r="A44" s="5"/>
      <c r="B44" s="47"/>
      <c r="C44" s="420" t="s">
        <v>180</v>
      </c>
      <c r="D44" s="421" t="s">
        <v>167</v>
      </c>
      <c r="E44" s="422">
        <v>0</v>
      </c>
      <c r="F44" s="423">
        <v>82</v>
      </c>
      <c r="G44" s="423">
        <v>85</v>
      </c>
      <c r="H44" s="427"/>
      <c r="I44" s="425">
        <f t="shared" si="6"/>
        <v>167</v>
      </c>
      <c r="J44" s="426">
        <v>167</v>
      </c>
      <c r="K44" s="109"/>
      <c r="L44" s="115"/>
      <c r="N44" s="5"/>
      <c r="O44" s="347">
        <v>9</v>
      </c>
      <c r="P44" s="307" t="s">
        <v>219</v>
      </c>
      <c r="Q44" s="327" t="s">
        <v>176</v>
      </c>
      <c r="R44" s="449">
        <v>156</v>
      </c>
      <c r="S44" s="344">
        <v>16</v>
      </c>
    </row>
    <row r="45" spans="1:19" ht="18.75" customHeight="1">
      <c r="A45" s="5"/>
      <c r="B45" s="47"/>
      <c r="C45" s="420" t="s">
        <v>229</v>
      </c>
      <c r="D45" s="421" t="s">
        <v>167</v>
      </c>
      <c r="E45" s="422">
        <v>0</v>
      </c>
      <c r="F45" s="423">
        <v>91</v>
      </c>
      <c r="G45" s="423">
        <v>93</v>
      </c>
      <c r="H45" s="424"/>
      <c r="I45" s="425">
        <f t="shared" si="6"/>
        <v>184</v>
      </c>
      <c r="J45" s="426">
        <v>184</v>
      </c>
      <c r="K45" s="109"/>
      <c r="L45" s="115" t="s">
        <v>22</v>
      </c>
      <c r="N45" s="5"/>
      <c r="O45" s="347">
        <v>10</v>
      </c>
      <c r="P45" s="307" t="s">
        <v>218</v>
      </c>
      <c r="Q45" s="327" t="s">
        <v>176</v>
      </c>
      <c r="R45" s="448">
        <v>149</v>
      </c>
      <c r="S45" s="344">
        <v>15</v>
      </c>
    </row>
    <row r="46" spans="1:19" ht="18.75" customHeight="1">
      <c r="A46" s="5"/>
      <c r="B46" s="47"/>
      <c r="C46" s="327" t="s">
        <v>230</v>
      </c>
      <c r="D46" s="326" t="s">
        <v>167</v>
      </c>
      <c r="E46" s="381">
        <v>8</v>
      </c>
      <c r="F46" s="388">
        <v>62</v>
      </c>
      <c r="G46" s="388">
        <v>67</v>
      </c>
      <c r="H46" s="384"/>
      <c r="I46" s="15">
        <f t="shared" si="6"/>
        <v>129</v>
      </c>
      <c r="J46" s="36"/>
      <c r="K46" s="109"/>
      <c r="L46" s="115"/>
      <c r="N46" s="5"/>
      <c r="O46" s="347">
        <v>11</v>
      </c>
      <c r="P46" s="307" t="s">
        <v>221</v>
      </c>
      <c r="Q46" s="327" t="s">
        <v>176</v>
      </c>
      <c r="R46" s="449">
        <v>148</v>
      </c>
      <c r="S46" s="344">
        <v>14</v>
      </c>
    </row>
    <row r="47" spans="1:19" ht="18.75" customHeight="1">
      <c r="A47" s="5"/>
      <c r="B47" s="47"/>
      <c r="C47" s="435" t="s">
        <v>231</v>
      </c>
      <c r="D47" s="421" t="s">
        <v>167</v>
      </c>
      <c r="E47" s="422">
        <v>8</v>
      </c>
      <c r="F47" s="423">
        <v>81</v>
      </c>
      <c r="G47" s="423">
        <v>83</v>
      </c>
      <c r="H47" s="424"/>
      <c r="I47" s="425">
        <f t="shared" si="6"/>
        <v>164</v>
      </c>
      <c r="J47" s="426">
        <v>172</v>
      </c>
      <c r="K47" s="109"/>
      <c r="L47" s="115"/>
      <c r="N47" s="5"/>
      <c r="O47" s="347">
        <v>12</v>
      </c>
      <c r="P47" s="307" t="s">
        <v>236</v>
      </c>
      <c r="Q47" s="327" t="s">
        <v>233</v>
      </c>
      <c r="R47" s="449">
        <v>147</v>
      </c>
      <c r="S47" s="344">
        <v>13</v>
      </c>
    </row>
    <row r="48" spans="1:19" ht="21" customHeight="1">
      <c r="A48" s="5"/>
      <c r="B48" s="47"/>
      <c r="C48" s="327"/>
      <c r="D48" s="326"/>
      <c r="E48" s="381"/>
      <c r="F48" s="388"/>
      <c r="G48" s="388"/>
      <c r="H48" s="384"/>
      <c r="I48" s="15"/>
      <c r="J48" s="36"/>
      <c r="K48" s="109"/>
      <c r="L48" s="115"/>
      <c r="N48" s="5"/>
      <c r="O48" s="347">
        <v>13</v>
      </c>
      <c r="P48" s="307" t="s">
        <v>177</v>
      </c>
      <c r="Q48" s="327" t="s">
        <v>149</v>
      </c>
      <c r="R48" s="448">
        <v>126</v>
      </c>
      <c r="S48" s="344">
        <v>12</v>
      </c>
    </row>
    <row r="49" spans="1:20" ht="15.75">
      <c r="A49" s="5"/>
      <c r="B49" s="47"/>
      <c r="C49" s="327"/>
      <c r="D49" s="326"/>
      <c r="E49" s="381"/>
      <c r="F49" s="388"/>
      <c r="G49" s="388"/>
      <c r="H49" s="384"/>
      <c r="I49" s="15"/>
      <c r="J49" s="36"/>
      <c r="K49" s="109"/>
      <c r="L49" s="115"/>
      <c r="N49" s="5"/>
      <c r="O49" s="347"/>
      <c r="P49" s="307"/>
      <c r="Q49" s="327"/>
      <c r="R49" s="448"/>
      <c r="S49" s="344"/>
    </row>
    <row r="50" spans="1:20" ht="15.75">
      <c r="A50" s="5"/>
      <c r="B50" s="47"/>
      <c r="C50" s="327"/>
      <c r="D50" s="326"/>
      <c r="E50" s="381"/>
      <c r="F50" s="388"/>
      <c r="G50" s="388"/>
      <c r="H50" s="383"/>
      <c r="I50" s="15">
        <f t="shared" si="6"/>
        <v>0</v>
      </c>
      <c r="J50" s="36"/>
      <c r="K50" s="109"/>
      <c r="L50" s="115"/>
      <c r="N50" s="5"/>
      <c r="O50" s="347"/>
      <c r="P50" s="307"/>
      <c r="Q50" s="327"/>
      <c r="R50" s="448"/>
      <c r="S50" s="344"/>
    </row>
    <row r="51" spans="1:20" ht="18.75" customHeight="1">
      <c r="A51" s="5"/>
      <c r="B51" s="47"/>
      <c r="C51" s="306"/>
      <c r="D51" s="14"/>
      <c r="E51" s="382"/>
      <c r="F51" s="13"/>
      <c r="G51" s="13"/>
      <c r="H51" s="393"/>
      <c r="I51" s="16">
        <f t="shared" si="6"/>
        <v>0</v>
      </c>
      <c r="J51" s="36"/>
      <c r="K51" s="109"/>
      <c r="L51" s="115"/>
      <c r="N51" s="57"/>
      <c r="O51" s="354"/>
      <c r="P51" s="273" t="s">
        <v>224</v>
      </c>
      <c r="Q51" s="355"/>
      <c r="R51" s="340" t="s">
        <v>24</v>
      </c>
      <c r="S51" s="356" t="s">
        <v>30</v>
      </c>
    </row>
    <row r="52" spans="1:20" ht="23.25" customHeight="1">
      <c r="A52" s="37">
        <v>7</v>
      </c>
      <c r="B52" s="46" t="s">
        <v>43</v>
      </c>
      <c r="C52" s="304"/>
      <c r="D52" s="21" t="s">
        <v>238</v>
      </c>
      <c r="E52" s="390"/>
      <c r="F52" s="395" t="s">
        <v>78</v>
      </c>
      <c r="G52" s="395" t="s">
        <v>79</v>
      </c>
      <c r="H52" s="391"/>
      <c r="I52" s="56" t="s">
        <v>24</v>
      </c>
      <c r="J52" s="56" t="s">
        <v>206</v>
      </c>
      <c r="K52" s="109" t="s">
        <v>22</v>
      </c>
      <c r="L52" s="115"/>
      <c r="N52" s="5"/>
      <c r="O52" s="342">
        <v>1</v>
      </c>
      <c r="P52" s="307" t="s">
        <v>195</v>
      </c>
      <c r="Q52" s="327" t="s">
        <v>145</v>
      </c>
      <c r="R52" s="360">
        <v>175</v>
      </c>
      <c r="S52" s="344">
        <v>30</v>
      </c>
    </row>
    <row r="53" spans="1:20" ht="21.75" customHeight="1">
      <c r="A53" s="5"/>
      <c r="B53" s="47"/>
      <c r="C53" s="420" t="s">
        <v>239</v>
      </c>
      <c r="D53" s="421" t="s">
        <v>238</v>
      </c>
      <c r="E53" s="422">
        <v>8</v>
      </c>
      <c r="F53" s="425">
        <v>67</v>
      </c>
      <c r="G53" s="425">
        <v>76</v>
      </c>
      <c r="H53" s="432"/>
      <c r="I53" s="425">
        <f t="shared" ref="I53:I58" si="7">SUM(F53:H53)</f>
        <v>143</v>
      </c>
      <c r="J53" s="426">
        <v>151</v>
      </c>
      <c r="K53" s="109"/>
      <c r="L53" s="115">
        <f>SUM(J53:J57)</f>
        <v>447</v>
      </c>
      <c r="N53" s="5"/>
      <c r="O53" s="345">
        <v>2</v>
      </c>
      <c r="P53" s="307" t="s">
        <v>193</v>
      </c>
      <c r="Q53" s="327" t="s">
        <v>145</v>
      </c>
      <c r="R53" s="360">
        <v>167</v>
      </c>
      <c r="S53" s="344">
        <v>26</v>
      </c>
    </row>
    <row r="54" spans="1:20" ht="23.25" customHeight="1">
      <c r="A54" s="5"/>
      <c r="B54" s="47"/>
      <c r="C54" s="420" t="s">
        <v>240</v>
      </c>
      <c r="D54" s="421" t="s">
        <v>238</v>
      </c>
      <c r="E54" s="422">
        <v>8</v>
      </c>
      <c r="F54" s="436">
        <v>82</v>
      </c>
      <c r="G54" s="436">
        <v>69</v>
      </c>
      <c r="H54" s="432"/>
      <c r="I54" s="425">
        <f t="shared" si="7"/>
        <v>151</v>
      </c>
      <c r="J54" s="426">
        <v>159</v>
      </c>
      <c r="K54" s="109"/>
      <c r="L54" s="115"/>
      <c r="N54" s="5"/>
      <c r="O54" s="346">
        <v>3</v>
      </c>
      <c r="P54" s="306" t="s">
        <v>247</v>
      </c>
      <c r="Q54" s="299" t="s">
        <v>145</v>
      </c>
      <c r="R54" s="362">
        <v>163</v>
      </c>
      <c r="S54" s="344">
        <v>23</v>
      </c>
    </row>
    <row r="55" spans="1:20" ht="15.75">
      <c r="A55" s="5"/>
      <c r="B55" s="47"/>
      <c r="C55" s="438" t="s">
        <v>241</v>
      </c>
      <c r="D55" s="439" t="s">
        <v>238</v>
      </c>
      <c r="E55" s="440">
        <v>8</v>
      </c>
      <c r="F55" s="446">
        <v>60</v>
      </c>
      <c r="G55" s="446">
        <v>68</v>
      </c>
      <c r="H55" s="447"/>
      <c r="I55" s="443">
        <f t="shared" si="7"/>
        <v>128</v>
      </c>
      <c r="J55" s="444"/>
      <c r="K55" s="109"/>
      <c r="L55" s="115"/>
      <c r="N55" s="5"/>
      <c r="O55" s="347">
        <v>4</v>
      </c>
      <c r="P55" s="307" t="s">
        <v>189</v>
      </c>
      <c r="Q55" s="327" t="s">
        <v>192</v>
      </c>
      <c r="R55" s="452">
        <v>159</v>
      </c>
      <c r="S55" s="344">
        <v>21</v>
      </c>
      <c r="T55" s="451" t="s">
        <v>257</v>
      </c>
    </row>
    <row r="56" spans="1:20" ht="15.75">
      <c r="A56" s="5"/>
      <c r="B56" s="47"/>
      <c r="C56" s="307" t="s">
        <v>251</v>
      </c>
      <c r="D56" s="326" t="s">
        <v>238</v>
      </c>
      <c r="E56" s="381">
        <v>8</v>
      </c>
      <c r="F56" s="333">
        <v>47</v>
      </c>
      <c r="G56" s="333">
        <v>31</v>
      </c>
      <c r="H56" s="392"/>
      <c r="I56" s="15">
        <f t="shared" si="7"/>
        <v>78</v>
      </c>
      <c r="J56" s="369"/>
      <c r="K56" s="109"/>
      <c r="L56" s="115"/>
      <c r="N56" s="5"/>
      <c r="O56" s="361">
        <v>5</v>
      </c>
      <c r="P56" s="307" t="s">
        <v>191</v>
      </c>
      <c r="Q56" s="327" t="s">
        <v>192</v>
      </c>
      <c r="R56" s="452">
        <v>159</v>
      </c>
      <c r="S56" s="344">
        <v>20</v>
      </c>
      <c r="T56" s="451" t="s">
        <v>258</v>
      </c>
    </row>
    <row r="57" spans="1:20" ht="18.75" customHeight="1">
      <c r="A57" s="5"/>
      <c r="B57" s="47"/>
      <c r="C57" s="435" t="s">
        <v>252</v>
      </c>
      <c r="D57" s="421" t="s">
        <v>238</v>
      </c>
      <c r="E57" s="422">
        <v>8</v>
      </c>
      <c r="F57" s="437">
        <v>60</v>
      </c>
      <c r="G57" s="437">
        <v>69</v>
      </c>
      <c r="H57" s="432"/>
      <c r="I57" s="425">
        <f t="shared" si="7"/>
        <v>129</v>
      </c>
      <c r="J57" s="426">
        <v>137</v>
      </c>
      <c r="K57" s="109"/>
      <c r="L57" s="115"/>
      <c r="N57" s="5"/>
      <c r="O57" s="347">
        <v>6</v>
      </c>
      <c r="P57" s="307" t="s">
        <v>181</v>
      </c>
      <c r="Q57" s="327" t="s">
        <v>145</v>
      </c>
      <c r="R57" s="363">
        <v>156</v>
      </c>
      <c r="S57" s="344">
        <v>19</v>
      </c>
    </row>
    <row r="58" spans="1:20" ht="19.5" customHeight="1">
      <c r="A58" s="5"/>
      <c r="B58" s="47"/>
      <c r="C58" s="299"/>
      <c r="D58" s="14"/>
      <c r="E58" s="382"/>
      <c r="F58" s="32"/>
      <c r="G58" s="32"/>
      <c r="H58" s="394"/>
      <c r="I58" s="16">
        <f t="shared" si="7"/>
        <v>0</v>
      </c>
      <c r="J58" s="36"/>
      <c r="K58" s="109"/>
      <c r="L58" s="115"/>
      <c r="N58" s="5"/>
      <c r="O58" s="361">
        <v>7</v>
      </c>
      <c r="P58" s="307" t="s">
        <v>194</v>
      </c>
      <c r="Q58" s="327" t="s">
        <v>145</v>
      </c>
      <c r="R58" s="360">
        <v>154</v>
      </c>
      <c r="S58" s="344">
        <v>18</v>
      </c>
    </row>
    <row r="59" spans="1:20" ht="21" customHeight="1">
      <c r="A59" s="37">
        <v>8</v>
      </c>
      <c r="B59" s="46" t="s">
        <v>43</v>
      </c>
      <c r="C59" s="304"/>
      <c r="D59" s="21" t="s">
        <v>176</v>
      </c>
      <c r="E59" s="390"/>
      <c r="F59" s="395" t="s">
        <v>78</v>
      </c>
      <c r="G59" s="395" t="s">
        <v>79</v>
      </c>
      <c r="H59" s="391"/>
      <c r="I59" s="56" t="s">
        <v>24</v>
      </c>
      <c r="J59" s="56">
        <v>10.9</v>
      </c>
      <c r="K59" s="109" t="s">
        <v>22</v>
      </c>
      <c r="L59" s="115"/>
      <c r="N59" s="5"/>
      <c r="O59" s="347">
        <v>8</v>
      </c>
      <c r="P59" s="307" t="s">
        <v>253</v>
      </c>
      <c r="Q59" s="327" t="s">
        <v>192</v>
      </c>
      <c r="R59" s="360">
        <v>136</v>
      </c>
      <c r="S59" s="344">
        <v>17</v>
      </c>
    </row>
    <row r="60" spans="1:20" ht="18" customHeight="1">
      <c r="A60" s="5"/>
      <c r="B60" s="47"/>
      <c r="C60" s="420" t="s">
        <v>186</v>
      </c>
      <c r="D60" s="421" t="s">
        <v>176</v>
      </c>
      <c r="E60" s="422">
        <v>8</v>
      </c>
      <c r="F60" s="425">
        <v>90</v>
      </c>
      <c r="G60" s="425">
        <v>86</v>
      </c>
      <c r="H60" s="424"/>
      <c r="I60" s="425">
        <f t="shared" ref="I60:I65" si="8">SUM(F60:H60)</f>
        <v>176</v>
      </c>
      <c r="J60" s="426">
        <v>184</v>
      </c>
      <c r="K60" s="109"/>
      <c r="L60" s="115">
        <f>SUM(J60:J64)</f>
        <v>519</v>
      </c>
      <c r="N60" s="5"/>
      <c r="O60" s="347">
        <v>9</v>
      </c>
      <c r="P60" s="307" t="s">
        <v>246</v>
      </c>
      <c r="Q60" s="327" t="s">
        <v>192</v>
      </c>
      <c r="R60" s="363">
        <v>130</v>
      </c>
      <c r="S60" s="344">
        <v>16</v>
      </c>
    </row>
    <row r="61" spans="1:20" ht="19.5" customHeight="1">
      <c r="A61" s="5"/>
      <c r="B61" s="90"/>
      <c r="C61" s="307" t="s">
        <v>218</v>
      </c>
      <c r="D61" s="326" t="s">
        <v>176</v>
      </c>
      <c r="E61" s="381">
        <v>8</v>
      </c>
      <c r="F61" s="15">
        <v>72</v>
      </c>
      <c r="G61" s="15">
        <v>77</v>
      </c>
      <c r="H61" s="384"/>
      <c r="I61" s="15">
        <f t="shared" si="8"/>
        <v>149</v>
      </c>
      <c r="J61" s="369" t="s">
        <v>22</v>
      </c>
      <c r="K61" s="109"/>
      <c r="L61" s="115"/>
      <c r="N61" s="5"/>
      <c r="O61" s="347"/>
      <c r="P61" s="309"/>
      <c r="Q61" s="364"/>
      <c r="R61" s="348"/>
      <c r="S61" s="344"/>
    </row>
    <row r="62" spans="1:20" ht="19.5" customHeight="1">
      <c r="A62" s="5"/>
      <c r="B62" s="47"/>
      <c r="C62" s="420" t="s">
        <v>219</v>
      </c>
      <c r="D62" s="421" t="s">
        <v>176</v>
      </c>
      <c r="E62" s="422">
        <v>8</v>
      </c>
      <c r="F62" s="425">
        <v>78</v>
      </c>
      <c r="G62" s="425">
        <v>78</v>
      </c>
      <c r="H62" s="424"/>
      <c r="I62" s="425">
        <f t="shared" si="8"/>
        <v>156</v>
      </c>
      <c r="J62" s="426">
        <v>164</v>
      </c>
      <c r="K62" s="109"/>
      <c r="L62" s="115"/>
      <c r="N62" s="5"/>
      <c r="O62" s="347"/>
      <c r="P62" s="305"/>
      <c r="Q62" s="299"/>
      <c r="R62" s="352"/>
      <c r="S62" s="344"/>
    </row>
    <row r="63" spans="1:20" ht="15.75">
      <c r="A63" s="5"/>
      <c r="B63" s="90"/>
      <c r="C63" s="435" t="s">
        <v>220</v>
      </c>
      <c r="D63" s="421" t="s">
        <v>176</v>
      </c>
      <c r="E63" s="422">
        <v>8</v>
      </c>
      <c r="F63" s="425">
        <v>79</v>
      </c>
      <c r="G63" s="425">
        <v>84</v>
      </c>
      <c r="H63" s="424"/>
      <c r="I63" s="425">
        <f t="shared" si="8"/>
        <v>163</v>
      </c>
      <c r="J63" s="426">
        <v>171</v>
      </c>
      <c r="K63" s="109"/>
      <c r="L63" s="115"/>
      <c r="N63" s="5"/>
      <c r="O63" s="347"/>
      <c r="P63" s="305"/>
      <c r="Q63" s="299"/>
      <c r="R63" s="352"/>
      <c r="S63" s="344"/>
    </row>
    <row r="64" spans="1:20" ht="21" customHeight="1">
      <c r="A64" s="5"/>
      <c r="B64" s="47"/>
      <c r="C64" s="307" t="s">
        <v>221</v>
      </c>
      <c r="D64" s="326" t="s">
        <v>176</v>
      </c>
      <c r="E64" s="381">
        <v>8</v>
      </c>
      <c r="F64" s="15">
        <v>73</v>
      </c>
      <c r="G64" s="15">
        <v>75</v>
      </c>
      <c r="H64" s="384"/>
      <c r="I64" s="15">
        <f t="shared" si="8"/>
        <v>148</v>
      </c>
      <c r="J64" s="369"/>
      <c r="K64" s="109"/>
      <c r="L64" s="115"/>
      <c r="N64" s="57"/>
      <c r="O64" s="365"/>
      <c r="P64" s="276" t="s">
        <v>98</v>
      </c>
      <c r="Q64" s="355"/>
      <c r="R64" s="340" t="s">
        <v>24</v>
      </c>
      <c r="S64" s="356" t="s">
        <v>30</v>
      </c>
    </row>
    <row r="65" spans="1:19" ht="18" customHeight="1">
      <c r="A65" s="5"/>
      <c r="B65" s="47"/>
      <c r="C65" s="306"/>
      <c r="D65" s="14"/>
      <c r="E65" s="382"/>
      <c r="F65" s="16"/>
      <c r="G65" s="15"/>
      <c r="H65" s="384"/>
      <c r="I65" s="16">
        <f t="shared" si="8"/>
        <v>0</v>
      </c>
      <c r="J65" s="36"/>
      <c r="K65" s="109"/>
      <c r="L65" s="115"/>
      <c r="N65" s="5"/>
      <c r="O65" s="342">
        <v>1</v>
      </c>
      <c r="P65" s="307" t="s">
        <v>204</v>
      </c>
      <c r="Q65" s="327" t="s">
        <v>95</v>
      </c>
      <c r="R65" s="348">
        <v>191</v>
      </c>
      <c r="S65" s="344">
        <v>30</v>
      </c>
    </row>
    <row r="66" spans="1:19" ht="16.5" customHeight="1">
      <c r="A66" s="37">
        <v>9</v>
      </c>
      <c r="B66" s="46" t="s">
        <v>43</v>
      </c>
      <c r="C66" s="304"/>
      <c r="D66" s="21" t="s">
        <v>233</v>
      </c>
      <c r="E66" s="390"/>
      <c r="F66" s="395" t="s">
        <v>78</v>
      </c>
      <c r="G66" s="395" t="s">
        <v>79</v>
      </c>
      <c r="H66" s="391"/>
      <c r="I66" s="56" t="s">
        <v>24</v>
      </c>
      <c r="J66" s="56">
        <v>10.9</v>
      </c>
      <c r="K66" s="109"/>
      <c r="L66" s="115"/>
      <c r="N66" s="5"/>
      <c r="O66" s="345">
        <v>2</v>
      </c>
      <c r="P66" s="307" t="s">
        <v>179</v>
      </c>
      <c r="Q66" s="327" t="s">
        <v>149</v>
      </c>
      <c r="R66" s="348">
        <v>189</v>
      </c>
      <c r="S66" s="344">
        <v>26</v>
      </c>
    </row>
    <row r="67" spans="1:19" ht="18" customHeight="1">
      <c r="A67" s="5"/>
      <c r="B67" s="47"/>
      <c r="C67" s="420" t="s">
        <v>234</v>
      </c>
      <c r="D67" s="421" t="s">
        <v>233</v>
      </c>
      <c r="E67" s="422">
        <v>8</v>
      </c>
      <c r="F67" s="423">
        <v>79</v>
      </c>
      <c r="G67" s="423">
        <v>82</v>
      </c>
      <c r="H67" s="424"/>
      <c r="I67" s="425">
        <f t="shared" ref="I67:I72" si="9">SUM(F67:H67)</f>
        <v>161</v>
      </c>
      <c r="J67" s="426">
        <v>169</v>
      </c>
      <c r="K67" s="109"/>
      <c r="L67" s="115">
        <f>SUM(J67:J72)</f>
        <v>516</v>
      </c>
      <c r="N67" s="5"/>
      <c r="O67" s="346">
        <v>3</v>
      </c>
      <c r="P67" s="307" t="s">
        <v>229</v>
      </c>
      <c r="Q67" s="327" t="s">
        <v>167</v>
      </c>
      <c r="R67" s="343">
        <v>184</v>
      </c>
      <c r="S67" s="344">
        <v>23</v>
      </c>
    </row>
    <row r="68" spans="1:19" ht="15.75">
      <c r="A68" s="5"/>
      <c r="B68" s="47"/>
      <c r="C68" s="420" t="s">
        <v>235</v>
      </c>
      <c r="D68" s="421" t="s">
        <v>233</v>
      </c>
      <c r="E68" s="422">
        <v>8</v>
      </c>
      <c r="F68" s="423">
        <v>87</v>
      </c>
      <c r="G68" s="423">
        <v>80</v>
      </c>
      <c r="H68" s="427"/>
      <c r="I68" s="425">
        <f t="shared" si="9"/>
        <v>167</v>
      </c>
      <c r="J68" s="426">
        <v>175</v>
      </c>
      <c r="K68" s="109"/>
      <c r="L68" s="115"/>
      <c r="N68" s="5"/>
      <c r="O68" s="366">
        <v>4</v>
      </c>
      <c r="P68" s="307" t="s">
        <v>180</v>
      </c>
      <c r="Q68" s="327" t="s">
        <v>167</v>
      </c>
      <c r="R68" s="343">
        <v>167</v>
      </c>
      <c r="S68" s="344">
        <v>21</v>
      </c>
    </row>
    <row r="69" spans="1:19" ht="14.45" customHeight="1">
      <c r="A69" s="5"/>
      <c r="B69" s="47"/>
      <c r="C69" s="307" t="s">
        <v>236</v>
      </c>
      <c r="D69" s="326" t="s">
        <v>233</v>
      </c>
      <c r="E69" s="381">
        <v>8</v>
      </c>
      <c r="F69" s="388">
        <v>72</v>
      </c>
      <c r="G69" s="388">
        <v>75</v>
      </c>
      <c r="H69" s="392"/>
      <c r="I69" s="15">
        <f t="shared" si="9"/>
        <v>147</v>
      </c>
      <c r="J69" s="369"/>
      <c r="K69" s="109"/>
      <c r="L69" s="115"/>
      <c r="N69" s="5"/>
      <c r="O69" s="347">
        <v>5</v>
      </c>
      <c r="P69" s="307" t="s">
        <v>244</v>
      </c>
      <c r="Q69" s="327" t="s">
        <v>149</v>
      </c>
      <c r="R69" s="343">
        <v>164</v>
      </c>
      <c r="S69" s="367">
        <v>20</v>
      </c>
    </row>
    <row r="70" spans="1:19" ht="20.25" customHeight="1">
      <c r="A70" s="5"/>
      <c r="B70" s="47"/>
      <c r="C70" s="420" t="s">
        <v>237</v>
      </c>
      <c r="D70" s="421" t="s">
        <v>233</v>
      </c>
      <c r="E70" s="422">
        <v>8</v>
      </c>
      <c r="F70" s="423">
        <v>83</v>
      </c>
      <c r="G70" s="423">
        <v>81</v>
      </c>
      <c r="H70" s="424"/>
      <c r="I70" s="425">
        <f t="shared" si="9"/>
        <v>164</v>
      </c>
      <c r="J70" s="426">
        <v>172</v>
      </c>
      <c r="K70" s="109"/>
      <c r="L70" s="115"/>
      <c r="N70" s="5"/>
      <c r="O70" s="366"/>
      <c r="P70" s="307"/>
      <c r="Q70" s="327"/>
      <c r="R70" s="352"/>
      <c r="S70" s="367"/>
    </row>
    <row r="71" spans="1:19" ht="17.45" customHeight="1">
      <c r="A71" s="5"/>
      <c r="B71" s="47"/>
      <c r="C71" s="306"/>
      <c r="D71" s="14"/>
      <c r="E71" s="382"/>
      <c r="F71" s="16"/>
      <c r="G71" s="15"/>
      <c r="H71" s="384"/>
      <c r="I71" s="16">
        <f t="shared" si="9"/>
        <v>0</v>
      </c>
      <c r="J71" s="36"/>
      <c r="K71" s="109"/>
      <c r="L71" s="115"/>
      <c r="N71" s="328"/>
      <c r="O71" s="361"/>
      <c r="P71" s="307"/>
      <c r="Q71" s="327"/>
      <c r="R71" s="348"/>
      <c r="S71" s="367"/>
    </row>
    <row r="72" spans="1:19" ht="17.45" customHeight="1">
      <c r="A72" s="5"/>
      <c r="B72" s="47"/>
      <c r="C72" s="306"/>
      <c r="D72" s="14"/>
      <c r="E72" s="382"/>
      <c r="F72" s="16"/>
      <c r="G72" s="15"/>
      <c r="H72" s="384"/>
      <c r="I72" s="16">
        <f t="shared" si="9"/>
        <v>0</v>
      </c>
      <c r="J72" s="36"/>
      <c r="K72" s="109"/>
      <c r="L72" s="115"/>
      <c r="N72" s="328"/>
      <c r="O72" s="368"/>
      <c r="P72" s="327"/>
      <c r="Q72" s="327"/>
      <c r="R72" s="348"/>
      <c r="S72" s="367"/>
    </row>
    <row r="73" spans="1:19" ht="17.45" customHeight="1">
      <c r="A73" s="37">
        <v>10</v>
      </c>
      <c r="B73" s="46" t="s">
        <v>43</v>
      </c>
      <c r="C73" s="304"/>
      <c r="D73" s="21" t="s">
        <v>168</v>
      </c>
      <c r="E73" s="390"/>
      <c r="F73" s="395" t="s">
        <v>78</v>
      </c>
      <c r="G73" s="395" t="s">
        <v>79</v>
      </c>
      <c r="H73" s="391"/>
      <c r="I73" s="56" t="s">
        <v>24</v>
      </c>
      <c r="J73" s="56">
        <v>10.9</v>
      </c>
      <c r="K73" s="109"/>
      <c r="L73" s="115"/>
      <c r="N73" s="328"/>
      <c r="O73" s="361"/>
      <c r="P73" s="307"/>
      <c r="Q73" s="327"/>
      <c r="R73" s="343"/>
      <c r="S73" s="367"/>
    </row>
    <row r="74" spans="1:19" ht="17.45" customHeight="1">
      <c r="A74" s="5"/>
      <c r="B74" s="47"/>
      <c r="C74" s="420" t="s">
        <v>196</v>
      </c>
      <c r="D74" s="421" t="s">
        <v>168</v>
      </c>
      <c r="E74" s="422">
        <v>5</v>
      </c>
      <c r="F74" s="423">
        <v>93</v>
      </c>
      <c r="G74" s="423">
        <v>91</v>
      </c>
      <c r="H74" s="427"/>
      <c r="I74" s="425">
        <f t="shared" ref="I74:I79" si="10">SUM(F74:H74)</f>
        <v>184</v>
      </c>
      <c r="J74" s="426">
        <v>189</v>
      </c>
      <c r="K74" s="109"/>
      <c r="L74" s="115">
        <f>SUM(J74:J79)</f>
        <v>548</v>
      </c>
      <c r="N74" s="328"/>
      <c r="O74" s="361"/>
      <c r="P74" s="307"/>
      <c r="Q74" s="327"/>
      <c r="R74" s="352"/>
      <c r="S74" s="367"/>
    </row>
    <row r="75" spans="1:19" ht="17.45" customHeight="1">
      <c r="A75" s="5"/>
      <c r="B75" s="47"/>
      <c r="C75" s="420" t="s">
        <v>197</v>
      </c>
      <c r="D75" s="421" t="s">
        <v>168</v>
      </c>
      <c r="E75" s="422">
        <v>5</v>
      </c>
      <c r="F75" s="423">
        <v>88</v>
      </c>
      <c r="G75" s="423">
        <v>91</v>
      </c>
      <c r="H75" s="427"/>
      <c r="I75" s="425">
        <f t="shared" si="10"/>
        <v>179</v>
      </c>
      <c r="J75" s="426">
        <v>184</v>
      </c>
      <c r="K75" s="109"/>
      <c r="L75" s="115"/>
      <c r="N75" s="328"/>
      <c r="O75" s="361"/>
      <c r="P75" s="307"/>
      <c r="Q75" s="327"/>
      <c r="R75" s="343"/>
      <c r="S75" s="367"/>
    </row>
    <row r="76" spans="1:19" ht="17.45" customHeight="1">
      <c r="A76" s="5"/>
      <c r="B76" s="47"/>
      <c r="C76" s="420" t="s">
        <v>227</v>
      </c>
      <c r="D76" s="421" t="s">
        <v>168</v>
      </c>
      <c r="E76" s="422">
        <v>5</v>
      </c>
      <c r="F76" s="423">
        <v>84</v>
      </c>
      <c r="G76" s="423">
        <v>86</v>
      </c>
      <c r="H76" s="427"/>
      <c r="I76" s="425">
        <f t="shared" si="10"/>
        <v>170</v>
      </c>
      <c r="J76" s="426">
        <v>175</v>
      </c>
      <c r="K76" s="109"/>
      <c r="L76" s="115"/>
      <c r="N76" s="328"/>
      <c r="O76" s="90"/>
      <c r="P76" s="264"/>
      <c r="Q76" s="270"/>
      <c r="R76" s="266"/>
      <c r="S76" s="66"/>
    </row>
    <row r="77" spans="1:19" ht="17.45" customHeight="1">
      <c r="A77" s="5"/>
      <c r="B77" s="47"/>
      <c r="C77" s="307" t="s">
        <v>201</v>
      </c>
      <c r="D77" s="326" t="s">
        <v>168</v>
      </c>
      <c r="E77" s="382">
        <v>5</v>
      </c>
      <c r="F77" s="388">
        <v>75</v>
      </c>
      <c r="G77" s="388">
        <v>84</v>
      </c>
      <c r="H77" s="384"/>
      <c r="I77" s="16">
        <f t="shared" si="10"/>
        <v>159</v>
      </c>
      <c r="J77" s="66"/>
      <c r="K77" s="109"/>
      <c r="L77" s="115"/>
    </row>
    <row r="78" spans="1:19" ht="17.25" customHeight="1">
      <c r="A78" s="5"/>
      <c r="B78" s="47"/>
      <c r="C78" s="299" t="s">
        <v>228</v>
      </c>
      <c r="D78" s="14" t="s">
        <v>168</v>
      </c>
      <c r="E78" s="382">
        <v>8</v>
      </c>
      <c r="F78" s="388">
        <v>84</v>
      </c>
      <c r="G78" s="388">
        <v>85</v>
      </c>
      <c r="H78" s="385"/>
      <c r="I78" s="16">
        <f t="shared" si="10"/>
        <v>169</v>
      </c>
      <c r="J78" s="36"/>
      <c r="K78" s="109" t="s">
        <v>22</v>
      </c>
      <c r="L78" s="115"/>
    </row>
    <row r="79" spans="1:19" ht="18" customHeight="1">
      <c r="A79" s="5"/>
      <c r="B79" s="47"/>
      <c r="C79" s="306"/>
      <c r="D79" s="14"/>
      <c r="E79" s="382"/>
      <c r="F79" s="13"/>
      <c r="G79" s="13"/>
      <c r="H79" s="385"/>
      <c r="I79" s="16">
        <f t="shared" si="10"/>
        <v>0</v>
      </c>
      <c r="J79" s="66"/>
      <c r="K79" s="109" t="s">
        <v>22</v>
      </c>
      <c r="L79" s="115" t="s">
        <v>22</v>
      </c>
    </row>
    <row r="80" spans="1:19" ht="14.45" customHeight="1">
      <c r="A80" s="37">
        <v>3</v>
      </c>
      <c r="B80" s="46"/>
      <c r="C80" s="29"/>
      <c r="D80" s="21" t="s">
        <v>248</v>
      </c>
      <c r="E80" s="37"/>
      <c r="F80" s="55" t="s">
        <v>78</v>
      </c>
      <c r="G80" s="55" t="s">
        <v>79</v>
      </c>
      <c r="H80" s="56"/>
      <c r="I80" s="56" t="s">
        <v>24</v>
      </c>
      <c r="J80" s="56">
        <v>10.9</v>
      </c>
      <c r="K80" s="109" t="s">
        <v>22</v>
      </c>
      <c r="L80" s="115"/>
    </row>
    <row r="81" spans="1:12" ht="14.45" customHeight="1">
      <c r="A81" s="5"/>
      <c r="B81" s="90"/>
      <c r="C81" s="307" t="s">
        <v>208</v>
      </c>
      <c r="D81" s="270" t="s">
        <v>248</v>
      </c>
      <c r="E81" s="414"/>
      <c r="F81" s="266">
        <v>83</v>
      </c>
      <c r="G81" s="417">
        <v>84</v>
      </c>
      <c r="H81" s="15"/>
      <c r="I81" s="16">
        <f t="shared" ref="I81:I86" si="11">SUM(F81:H81)</f>
        <v>167</v>
      </c>
      <c r="J81" s="36"/>
      <c r="K81" s="109"/>
      <c r="L81" s="115"/>
    </row>
    <row r="82" spans="1:12" ht="14.45" customHeight="1">
      <c r="A82" s="5"/>
      <c r="B82" s="48"/>
      <c r="C82" s="31"/>
      <c r="D82" s="14"/>
      <c r="E82" s="11"/>
      <c r="F82" s="32"/>
      <c r="G82" s="32"/>
      <c r="H82" s="32"/>
      <c r="I82" s="16">
        <f t="shared" si="11"/>
        <v>0</v>
      </c>
      <c r="J82" s="36"/>
      <c r="K82" s="109" t="s">
        <v>22</v>
      </c>
      <c r="L82" s="115">
        <f>SUM(K81:K85)</f>
        <v>0</v>
      </c>
    </row>
    <row r="83" spans="1:12" ht="14.45" customHeight="1">
      <c r="A83" s="5"/>
      <c r="B83" s="47"/>
      <c r="C83" s="157"/>
      <c r="D83" s="14"/>
      <c r="E83" s="11"/>
      <c r="F83" s="32"/>
      <c r="G83" s="32"/>
      <c r="H83" s="32"/>
      <c r="I83" s="16">
        <f t="shared" si="11"/>
        <v>0</v>
      </c>
      <c r="J83" s="66" t="s">
        <v>22</v>
      </c>
      <c r="K83" s="109" t="s">
        <v>22</v>
      </c>
      <c r="L83" s="115"/>
    </row>
    <row r="84" spans="1:12" ht="15.75">
      <c r="A84" s="5"/>
      <c r="B84" s="48"/>
      <c r="C84" s="31"/>
      <c r="D84" s="14"/>
      <c r="E84" s="11"/>
      <c r="F84" s="13"/>
      <c r="G84" s="13"/>
      <c r="H84" s="13"/>
      <c r="I84" s="16">
        <f t="shared" si="11"/>
        <v>0</v>
      </c>
      <c r="J84" s="36"/>
      <c r="K84" s="109"/>
      <c r="L84" s="115"/>
    </row>
    <row r="85" spans="1:12" ht="15.75">
      <c r="A85" s="5"/>
      <c r="B85" s="47"/>
      <c r="C85" s="31"/>
      <c r="D85" s="14"/>
      <c r="E85" s="11"/>
      <c r="F85" s="32"/>
      <c r="G85" s="32"/>
      <c r="H85" s="32"/>
      <c r="I85" s="16">
        <f t="shared" si="11"/>
        <v>0</v>
      </c>
      <c r="J85" s="36"/>
      <c r="K85" s="109"/>
      <c r="L85" s="115"/>
    </row>
    <row r="86" spans="1:12" ht="15.75">
      <c r="A86" s="5"/>
      <c r="B86" s="47"/>
      <c r="C86" s="31"/>
      <c r="D86" s="14"/>
      <c r="E86" s="11"/>
      <c r="F86" s="32"/>
      <c r="G86" s="32"/>
      <c r="H86" s="32"/>
      <c r="I86" s="16">
        <f t="shared" si="11"/>
        <v>0</v>
      </c>
      <c r="J86" s="36"/>
      <c r="K86" s="109" t="s">
        <v>22</v>
      </c>
      <c r="L86" s="115"/>
    </row>
    <row r="87" spans="1:12" ht="15.75">
      <c r="A87" s="57" t="s">
        <v>80</v>
      </c>
      <c r="B87" s="49">
        <v>1</v>
      </c>
      <c r="C87" s="24" t="s">
        <v>99</v>
      </c>
      <c r="D87" s="25" t="s">
        <v>42</v>
      </c>
      <c r="E87" s="18"/>
      <c r="F87" s="54" t="s">
        <v>78</v>
      </c>
      <c r="G87" s="54" t="s">
        <v>79</v>
      </c>
      <c r="H87" s="54"/>
      <c r="I87" s="35" t="s">
        <v>24</v>
      </c>
      <c r="J87" s="35" t="s">
        <v>30</v>
      </c>
      <c r="K87" s="109"/>
      <c r="L87" s="115"/>
    </row>
    <row r="88" spans="1:12" ht="15.75">
      <c r="A88" s="57" t="s">
        <v>80</v>
      </c>
      <c r="B88" s="49">
        <v>2</v>
      </c>
      <c r="C88" s="24" t="s">
        <v>74</v>
      </c>
      <c r="D88" s="25" t="s">
        <v>42</v>
      </c>
      <c r="E88" s="18"/>
      <c r="F88" s="54" t="s">
        <v>78</v>
      </c>
      <c r="G88" s="54" t="s">
        <v>79</v>
      </c>
      <c r="H88" s="54"/>
      <c r="I88" s="35" t="s">
        <v>24</v>
      </c>
      <c r="J88" s="35" t="s">
        <v>30</v>
      </c>
      <c r="K88" s="109"/>
      <c r="L88" s="115"/>
    </row>
    <row r="89" spans="1:12" ht="15.75">
      <c r="A89" s="57" t="s">
        <v>80</v>
      </c>
      <c r="B89" s="49">
        <v>3</v>
      </c>
      <c r="C89" s="27" t="s">
        <v>75</v>
      </c>
      <c r="D89" s="25" t="s">
        <v>42</v>
      </c>
      <c r="E89" s="18"/>
      <c r="F89" s="54" t="s">
        <v>78</v>
      </c>
      <c r="G89" s="54" t="s">
        <v>79</v>
      </c>
      <c r="H89" s="54"/>
      <c r="I89" s="35" t="s">
        <v>24</v>
      </c>
      <c r="J89" s="35" t="s">
        <v>30</v>
      </c>
      <c r="K89" s="109"/>
      <c r="L89" s="115"/>
    </row>
    <row r="90" spans="1:12" ht="21.75" customHeight="1">
      <c r="A90" s="57" t="s">
        <v>80</v>
      </c>
      <c r="B90" s="49">
        <v>4</v>
      </c>
      <c r="C90" s="24" t="s">
        <v>97</v>
      </c>
      <c r="D90" s="25" t="s">
        <v>42</v>
      </c>
      <c r="E90" s="18"/>
      <c r="F90" s="54" t="s">
        <v>78</v>
      </c>
      <c r="G90" s="54" t="s">
        <v>79</v>
      </c>
      <c r="H90" s="54"/>
      <c r="I90" s="35" t="s">
        <v>24</v>
      </c>
      <c r="J90" s="35" t="s">
        <v>30</v>
      </c>
      <c r="K90" s="109"/>
      <c r="L90" s="115"/>
    </row>
    <row r="91" spans="1:12" ht="18.75" customHeight="1">
      <c r="A91" s="57" t="s">
        <v>80</v>
      </c>
      <c r="B91" s="51">
        <v>5</v>
      </c>
      <c r="C91" s="28" t="s">
        <v>98</v>
      </c>
      <c r="D91" s="25" t="s">
        <v>42</v>
      </c>
      <c r="E91" s="18"/>
      <c r="F91" s="54" t="s">
        <v>78</v>
      </c>
      <c r="G91" s="54" t="s">
        <v>79</v>
      </c>
      <c r="H91" s="54"/>
      <c r="I91" s="35" t="s">
        <v>24</v>
      </c>
      <c r="J91" s="35" t="s">
        <v>30</v>
      </c>
      <c r="K91" s="109"/>
      <c r="L91" s="115"/>
    </row>
    <row r="92" spans="1:12" ht="15.75">
      <c r="A92" s="57" t="s">
        <v>80</v>
      </c>
      <c r="B92" s="50">
        <v>6</v>
      </c>
      <c r="C92" s="27" t="s">
        <v>77</v>
      </c>
      <c r="D92" s="25" t="s">
        <v>42</v>
      </c>
      <c r="E92" s="18"/>
      <c r="F92" s="54" t="s">
        <v>78</v>
      </c>
      <c r="G92" s="54" t="s">
        <v>79</v>
      </c>
      <c r="H92" s="54"/>
      <c r="I92" s="35" t="s">
        <v>24</v>
      </c>
      <c r="J92" s="35" t="s">
        <v>30</v>
      </c>
      <c r="K92" s="111"/>
      <c r="L92" s="117"/>
    </row>
    <row r="93" spans="1:12" ht="17.25" customHeight="1">
      <c r="A93"/>
      <c r="K93" s="112"/>
      <c r="L93" s="118"/>
    </row>
  </sheetData>
  <sortState ref="P65:R70">
    <sortCondition descending="1" ref="R65:R70"/>
  </sortState>
  <phoneticPr fontId="39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V97"/>
  <sheetViews>
    <sheetView topLeftCell="A52" zoomScale="90" zoomScaleNormal="90" workbookViewId="0">
      <selection activeCell="P81" sqref="P81"/>
    </sheetView>
  </sheetViews>
  <sheetFormatPr defaultRowHeight="18"/>
  <cols>
    <col min="1" max="1" width="3.42578125" customWidth="1"/>
    <col min="2" max="2" width="7.7109375" customWidth="1"/>
    <col min="3" max="3" width="26" style="160" customWidth="1"/>
    <col min="4" max="4" width="14.28515625" customWidth="1"/>
    <col min="5" max="5" width="7.85546875" customWidth="1"/>
    <col min="6" max="6" width="6.85546875" customWidth="1"/>
    <col min="7" max="7" width="6.42578125" customWidth="1"/>
    <col min="8" max="8" width="8.28515625" customWidth="1"/>
    <col min="9" max="9" width="8.28515625" style="164" customWidth="1"/>
    <col min="10" max="10" width="12.5703125" customWidth="1"/>
    <col min="11" max="11" width="11.5703125" style="112" customWidth="1"/>
    <col min="12" max="12" width="8.7109375" style="161" customWidth="1"/>
    <col min="13" max="13" width="3.140625" style="161" customWidth="1"/>
    <col min="14" max="14" width="3" customWidth="1"/>
    <col min="15" max="15" width="5.5703125" customWidth="1"/>
    <col min="16" max="16" width="22.7109375" customWidth="1"/>
    <col min="17" max="17" width="15" customWidth="1"/>
    <col min="18" max="18" width="7.85546875" customWidth="1"/>
    <col min="19" max="21" width="5.5703125" customWidth="1"/>
    <col min="22" max="22" width="6.28515625" customWidth="1"/>
    <col min="23" max="23" width="5.5703125" customWidth="1"/>
    <col min="24" max="24" width="4.28515625" customWidth="1"/>
    <col min="25" max="25" width="8.7109375" customWidth="1"/>
  </cols>
  <sheetData>
    <row r="1" spans="1:22" ht="23.45" customHeight="1">
      <c r="A1" s="58"/>
      <c r="B1" s="59"/>
      <c r="C1" s="60" t="s">
        <v>260</v>
      </c>
      <c r="D1" s="64"/>
      <c r="E1" s="61"/>
      <c r="F1" s="62"/>
      <c r="G1" s="63"/>
      <c r="H1" s="63"/>
      <c r="I1" s="63"/>
      <c r="J1" s="65"/>
      <c r="K1" s="107"/>
      <c r="L1" s="314"/>
      <c r="M1" s="144"/>
    </row>
    <row r="2" spans="1:22" ht="16.5">
      <c r="A2" s="228"/>
      <c r="B2" s="229"/>
      <c r="C2" s="30"/>
      <c r="D2" s="144"/>
      <c r="E2" s="230"/>
      <c r="F2" s="231"/>
      <c r="G2" s="232"/>
      <c r="H2" s="232"/>
      <c r="I2" s="232"/>
      <c r="J2" s="233"/>
      <c r="K2" s="109"/>
      <c r="L2" s="314"/>
      <c r="M2" s="144"/>
    </row>
    <row r="3" spans="1:22" ht="18" customHeight="1">
      <c r="A3" s="228"/>
      <c r="B3" s="229"/>
      <c r="C3" s="30"/>
      <c r="D3" s="144"/>
      <c r="E3" s="230"/>
      <c r="F3" s="231"/>
      <c r="G3" s="232"/>
      <c r="H3" s="232"/>
      <c r="I3" s="232"/>
      <c r="J3" s="233"/>
      <c r="K3" s="109"/>
      <c r="L3" s="314"/>
      <c r="M3" s="144"/>
    </row>
    <row r="4" spans="1:22" ht="16.5">
      <c r="A4" s="228"/>
      <c r="B4" s="229"/>
      <c r="C4" s="30"/>
      <c r="D4" s="144"/>
      <c r="E4" s="230"/>
      <c r="F4" s="231"/>
      <c r="G4" s="232"/>
      <c r="H4" s="232"/>
      <c r="I4" s="232"/>
      <c r="J4" s="233"/>
      <c r="K4" s="109"/>
      <c r="L4" s="314"/>
      <c r="M4" s="144"/>
    </row>
    <row r="5" spans="1:22" ht="15.75">
      <c r="A5" s="74"/>
      <c r="B5" s="75" t="s">
        <v>111</v>
      </c>
      <c r="C5" s="76"/>
      <c r="D5" s="77"/>
      <c r="E5" s="78" t="s">
        <v>263</v>
      </c>
      <c r="F5" s="78"/>
      <c r="G5" s="79"/>
      <c r="H5" s="79"/>
      <c r="I5" s="80" t="s">
        <v>271</v>
      </c>
      <c r="J5" s="81"/>
      <c r="K5" s="313"/>
      <c r="L5" s="315"/>
      <c r="M5" s="144"/>
    </row>
    <row r="6" spans="1:22" ht="22.5">
      <c r="A6" s="67" t="s">
        <v>46</v>
      </c>
      <c r="B6" s="68" t="s">
        <v>41</v>
      </c>
      <c r="C6" s="69" t="s">
        <v>0</v>
      </c>
      <c r="D6" s="69" t="s">
        <v>1</v>
      </c>
      <c r="E6" s="70" t="s">
        <v>45</v>
      </c>
      <c r="F6" s="71"/>
      <c r="G6" s="72"/>
      <c r="H6" s="72"/>
      <c r="I6" s="73"/>
      <c r="J6" s="73"/>
      <c r="L6" s="115"/>
      <c r="M6"/>
    </row>
    <row r="7" spans="1:22" ht="15.75">
      <c r="A7" s="37">
        <v>1</v>
      </c>
      <c r="B7" s="46" t="s">
        <v>43</v>
      </c>
      <c r="C7" s="304"/>
      <c r="D7" s="21" t="s">
        <v>145</v>
      </c>
      <c r="E7" s="37"/>
      <c r="F7" s="387" t="s">
        <v>78</v>
      </c>
      <c r="G7" s="387" t="s">
        <v>79</v>
      </c>
      <c r="H7" s="56"/>
      <c r="I7" s="56" t="s">
        <v>24</v>
      </c>
      <c r="J7" s="56" t="s">
        <v>206</v>
      </c>
      <c r="K7" s="109" t="s">
        <v>22</v>
      </c>
      <c r="L7" s="115"/>
      <c r="M7"/>
      <c r="O7" s="75" t="s">
        <v>76</v>
      </c>
      <c r="P7" s="76"/>
      <c r="Q7" s="77"/>
      <c r="R7" s="78"/>
      <c r="S7" s="78"/>
      <c r="U7" s="295"/>
      <c r="V7" s="216" t="s">
        <v>147</v>
      </c>
    </row>
    <row r="8" spans="1:22" ht="24">
      <c r="A8" s="5"/>
      <c r="B8" s="47"/>
      <c r="C8" s="420" t="s">
        <v>181</v>
      </c>
      <c r="D8" s="421" t="s">
        <v>145</v>
      </c>
      <c r="E8" s="422">
        <v>8</v>
      </c>
      <c r="F8" s="436">
        <v>83</v>
      </c>
      <c r="G8" s="436">
        <v>83</v>
      </c>
      <c r="H8" s="427"/>
      <c r="I8" s="425">
        <f t="shared" ref="I8:I11" si="0">SUM(F8:H8)</f>
        <v>166</v>
      </c>
      <c r="J8" s="426">
        <v>174</v>
      </c>
      <c r="K8" s="109"/>
      <c r="L8" s="115">
        <f>SUM(J8:J12)</f>
        <v>536</v>
      </c>
      <c r="M8"/>
      <c r="N8" s="67"/>
      <c r="O8" s="334" t="s">
        <v>80</v>
      </c>
      <c r="P8" s="335" t="s">
        <v>0</v>
      </c>
      <c r="Q8" s="335" t="s">
        <v>1</v>
      </c>
      <c r="R8" s="336"/>
      <c r="S8" s="337"/>
      <c r="U8" s="375"/>
      <c r="V8" s="216" t="s">
        <v>223</v>
      </c>
    </row>
    <row r="9" spans="1:22" ht="15.75">
      <c r="A9" s="5"/>
      <c r="B9" s="47"/>
      <c r="C9" s="420" t="s">
        <v>193</v>
      </c>
      <c r="D9" s="421" t="s">
        <v>145</v>
      </c>
      <c r="E9" s="422">
        <v>8</v>
      </c>
      <c r="F9" s="423">
        <v>82</v>
      </c>
      <c r="G9" s="423">
        <v>86</v>
      </c>
      <c r="H9" s="424"/>
      <c r="I9" s="425">
        <f t="shared" si="0"/>
        <v>168</v>
      </c>
      <c r="J9" s="426">
        <v>176</v>
      </c>
      <c r="K9" s="109"/>
      <c r="L9" s="115"/>
      <c r="M9"/>
      <c r="N9" s="57"/>
      <c r="O9" s="338"/>
      <c r="P9" s="273" t="s">
        <v>166</v>
      </c>
      <c r="Q9" s="339"/>
      <c r="R9" s="340" t="s">
        <v>24</v>
      </c>
      <c r="S9" s="341" t="s">
        <v>30</v>
      </c>
    </row>
    <row r="10" spans="1:22" ht="15.75">
      <c r="A10" s="5"/>
      <c r="B10" s="47"/>
      <c r="C10" s="438" t="s">
        <v>194</v>
      </c>
      <c r="D10" s="439" t="s">
        <v>145</v>
      </c>
      <c r="E10" s="440">
        <v>8</v>
      </c>
      <c r="F10" s="441"/>
      <c r="G10" s="441"/>
      <c r="H10" s="442"/>
      <c r="I10" s="443">
        <f t="shared" si="0"/>
        <v>0</v>
      </c>
      <c r="J10" s="444"/>
      <c r="K10" s="109"/>
      <c r="L10" s="115"/>
      <c r="M10"/>
      <c r="N10" s="5"/>
      <c r="O10" s="342">
        <v>1</v>
      </c>
      <c r="P10" s="466" t="s">
        <v>228</v>
      </c>
      <c r="Q10" s="474" t="s">
        <v>168</v>
      </c>
      <c r="R10" s="449">
        <v>169</v>
      </c>
      <c r="S10" s="344">
        <v>30</v>
      </c>
    </row>
    <row r="11" spans="1:22" ht="15.75">
      <c r="A11" s="5"/>
      <c r="B11" s="47"/>
      <c r="C11" s="420" t="s">
        <v>195</v>
      </c>
      <c r="D11" s="421" t="s">
        <v>145</v>
      </c>
      <c r="E11" s="422">
        <v>8</v>
      </c>
      <c r="F11" s="423">
        <v>89</v>
      </c>
      <c r="G11" s="423">
        <v>89</v>
      </c>
      <c r="H11" s="424"/>
      <c r="I11" s="425">
        <f t="shared" si="0"/>
        <v>178</v>
      </c>
      <c r="J11" s="426">
        <v>186</v>
      </c>
      <c r="K11" s="109"/>
      <c r="L11" s="115"/>
      <c r="M11"/>
      <c r="N11" s="5"/>
      <c r="O11" s="345">
        <v>2</v>
      </c>
      <c r="P11" s="307" t="s">
        <v>231</v>
      </c>
      <c r="Q11" s="327" t="s">
        <v>265</v>
      </c>
      <c r="R11" s="348">
        <v>160</v>
      </c>
      <c r="S11" s="344">
        <v>26</v>
      </c>
    </row>
    <row r="12" spans="1:22" ht="15.75">
      <c r="A12" s="5"/>
      <c r="B12" s="47"/>
      <c r="C12" s="438" t="s">
        <v>247</v>
      </c>
      <c r="D12" s="439" t="s">
        <v>145</v>
      </c>
      <c r="E12" s="440">
        <v>8</v>
      </c>
      <c r="F12" s="441">
        <v>71</v>
      </c>
      <c r="G12" s="441">
        <v>72</v>
      </c>
      <c r="H12" s="445"/>
      <c r="I12" s="443">
        <f>SUM(F12:G12)</f>
        <v>143</v>
      </c>
      <c r="J12" s="444"/>
      <c r="K12" s="109"/>
      <c r="L12" s="115"/>
      <c r="M12"/>
      <c r="N12" s="5"/>
      <c r="O12" s="346">
        <v>3</v>
      </c>
      <c r="P12" s="466" t="s">
        <v>243</v>
      </c>
      <c r="Q12" s="474" t="s">
        <v>238</v>
      </c>
      <c r="R12" s="409">
        <v>158</v>
      </c>
      <c r="S12" s="344">
        <v>23</v>
      </c>
    </row>
    <row r="13" spans="1:22" ht="15.75">
      <c r="A13" s="5"/>
      <c r="B13" s="88"/>
      <c r="C13" s="305"/>
      <c r="D13" s="14"/>
      <c r="E13" s="382"/>
      <c r="F13" s="389"/>
      <c r="G13" s="389"/>
      <c r="H13" s="386"/>
      <c r="I13" s="16">
        <f t="shared" ref="I13" si="1">SUM(F13:H13)</f>
        <v>0</v>
      </c>
      <c r="J13" s="36"/>
      <c r="K13" s="109"/>
      <c r="L13" s="115"/>
      <c r="M13"/>
      <c r="N13" s="5"/>
      <c r="O13" s="347">
        <v>4</v>
      </c>
      <c r="P13" s="438" t="s">
        <v>240</v>
      </c>
      <c r="Q13" s="474" t="s">
        <v>238</v>
      </c>
      <c r="R13" s="409">
        <v>151</v>
      </c>
      <c r="S13" s="344">
        <v>21</v>
      </c>
    </row>
    <row r="14" spans="1:22" ht="15.75">
      <c r="A14" s="37">
        <v>2</v>
      </c>
      <c r="B14" s="46" t="s">
        <v>43</v>
      </c>
      <c r="C14" s="304"/>
      <c r="D14" s="21" t="s">
        <v>149</v>
      </c>
      <c r="E14" s="390"/>
      <c r="F14" s="55" t="s">
        <v>78</v>
      </c>
      <c r="G14" s="55" t="s">
        <v>79</v>
      </c>
      <c r="H14" s="391"/>
      <c r="I14" s="56" t="s">
        <v>24</v>
      </c>
      <c r="J14" s="56" t="s">
        <v>206</v>
      </c>
      <c r="K14" s="110"/>
      <c r="L14" s="116"/>
      <c r="M14"/>
      <c r="N14" s="5"/>
      <c r="O14" s="347">
        <v>5</v>
      </c>
      <c r="P14" s="438" t="s">
        <v>261</v>
      </c>
      <c r="Q14" s="474" t="s">
        <v>238</v>
      </c>
      <c r="R14" s="363">
        <v>150</v>
      </c>
      <c r="S14" s="344">
        <v>20</v>
      </c>
    </row>
    <row r="15" spans="1:22" ht="15.75">
      <c r="A15" s="5"/>
      <c r="B15" s="48"/>
      <c r="C15" s="438" t="s">
        <v>177</v>
      </c>
      <c r="D15" s="439" t="s">
        <v>149</v>
      </c>
      <c r="E15" s="440">
        <v>8</v>
      </c>
      <c r="F15" s="441"/>
      <c r="G15" s="441"/>
      <c r="H15" s="445"/>
      <c r="I15" s="443">
        <f t="shared" ref="I15:I20" si="2">SUM(F15:H15)</f>
        <v>0</v>
      </c>
      <c r="J15" s="444"/>
      <c r="K15" s="109"/>
      <c r="L15" s="115">
        <f>SUM(J15:J18)</f>
        <v>176</v>
      </c>
      <c r="M15"/>
      <c r="N15" s="5"/>
      <c r="O15" s="347">
        <v>6</v>
      </c>
      <c r="P15" s="438" t="s">
        <v>267</v>
      </c>
      <c r="Q15" s="474" t="s">
        <v>265</v>
      </c>
      <c r="R15" s="410">
        <v>148</v>
      </c>
      <c r="S15" s="344">
        <v>19</v>
      </c>
    </row>
    <row r="16" spans="1:22" ht="15.75">
      <c r="A16" s="5"/>
      <c r="B16" s="398"/>
      <c r="C16" s="420" t="s">
        <v>188</v>
      </c>
      <c r="D16" s="421" t="s">
        <v>149</v>
      </c>
      <c r="E16" s="431">
        <v>5</v>
      </c>
      <c r="F16" s="423"/>
      <c r="G16" s="423"/>
      <c r="H16" s="424"/>
      <c r="I16" s="425">
        <f t="shared" si="2"/>
        <v>0</v>
      </c>
      <c r="J16" s="426"/>
      <c r="K16" s="109"/>
      <c r="L16" s="115"/>
      <c r="M16"/>
      <c r="N16" s="5"/>
      <c r="O16" s="347">
        <v>7</v>
      </c>
      <c r="P16" s="438" t="s">
        <v>239</v>
      </c>
      <c r="Q16" s="474" t="s">
        <v>268</v>
      </c>
      <c r="R16" s="479">
        <v>148</v>
      </c>
      <c r="S16" s="344">
        <v>18</v>
      </c>
    </row>
    <row r="17" spans="1:19" ht="15.75">
      <c r="A17" s="5"/>
      <c r="B17" s="398"/>
      <c r="C17" s="428" t="s">
        <v>179</v>
      </c>
      <c r="D17" s="429" t="s">
        <v>149</v>
      </c>
      <c r="E17" s="430">
        <v>0</v>
      </c>
      <c r="F17" s="423"/>
      <c r="G17" s="423"/>
      <c r="H17" s="424"/>
      <c r="I17" s="425">
        <f t="shared" si="2"/>
        <v>0</v>
      </c>
      <c r="J17" s="426"/>
      <c r="K17" s="109"/>
      <c r="L17" s="115"/>
      <c r="M17"/>
      <c r="N17" s="5"/>
      <c r="O17" s="347">
        <v>8</v>
      </c>
      <c r="P17" s="438" t="s">
        <v>241</v>
      </c>
      <c r="Q17" s="474" t="s">
        <v>238</v>
      </c>
      <c r="R17" s="409">
        <v>138</v>
      </c>
      <c r="S17" s="344">
        <v>17</v>
      </c>
    </row>
    <row r="18" spans="1:19" ht="15.75">
      <c r="A18" s="5"/>
      <c r="B18" s="399"/>
      <c r="C18" s="420" t="s">
        <v>244</v>
      </c>
      <c r="D18" s="421" t="s">
        <v>149</v>
      </c>
      <c r="E18" s="431">
        <v>0</v>
      </c>
      <c r="F18" s="423">
        <v>90</v>
      </c>
      <c r="G18" s="423">
        <v>86</v>
      </c>
      <c r="H18" s="424"/>
      <c r="I18" s="425">
        <f t="shared" si="2"/>
        <v>176</v>
      </c>
      <c r="J18" s="426">
        <v>176</v>
      </c>
      <c r="K18" s="109"/>
      <c r="L18" s="115"/>
      <c r="M18"/>
      <c r="N18" s="5"/>
      <c r="O18" s="347">
        <v>9</v>
      </c>
      <c r="P18" s="478" t="s">
        <v>230</v>
      </c>
      <c r="Q18" s="474" t="s">
        <v>167</v>
      </c>
      <c r="R18" s="348">
        <v>129</v>
      </c>
      <c r="S18" s="344">
        <v>16</v>
      </c>
    </row>
    <row r="19" spans="1:19" ht="17.45" customHeight="1">
      <c r="A19" s="5"/>
      <c r="B19" s="97"/>
      <c r="C19" s="308"/>
      <c r="D19" s="95"/>
      <c r="E19" s="382"/>
      <c r="F19" s="15"/>
      <c r="G19" s="15"/>
      <c r="H19" s="384"/>
      <c r="I19" s="16">
        <f t="shared" si="2"/>
        <v>0</v>
      </c>
      <c r="J19" s="36"/>
      <c r="K19" s="109"/>
      <c r="L19" s="115"/>
      <c r="M19"/>
      <c r="N19" s="5"/>
      <c r="O19" s="347">
        <v>10</v>
      </c>
      <c r="P19" s="466" t="s">
        <v>262</v>
      </c>
      <c r="Q19" s="474" t="s">
        <v>167</v>
      </c>
      <c r="R19" s="409">
        <v>125</v>
      </c>
      <c r="S19" s="344">
        <v>15</v>
      </c>
    </row>
    <row r="20" spans="1:19" ht="15.75">
      <c r="A20" s="5"/>
      <c r="B20" s="47"/>
      <c r="C20" s="306"/>
      <c r="D20" s="95"/>
      <c r="E20" s="382"/>
      <c r="F20" s="15"/>
      <c r="G20" s="15"/>
      <c r="H20" s="384"/>
      <c r="I20" s="16">
        <f t="shared" si="2"/>
        <v>0</v>
      </c>
      <c r="J20" s="36"/>
      <c r="K20" s="109" t="s">
        <v>22</v>
      </c>
      <c r="L20" s="115"/>
      <c r="M20"/>
      <c r="N20" s="5"/>
      <c r="O20" s="347">
        <v>11</v>
      </c>
      <c r="P20" s="466" t="s">
        <v>266</v>
      </c>
      <c r="Q20" s="474" t="s">
        <v>265</v>
      </c>
      <c r="R20" s="409">
        <v>117</v>
      </c>
      <c r="S20" s="471">
        <v>14</v>
      </c>
    </row>
    <row r="21" spans="1:19" ht="15.75">
      <c r="A21" s="37">
        <v>3</v>
      </c>
      <c r="B21" s="46" t="s">
        <v>43</v>
      </c>
      <c r="C21" s="304"/>
      <c r="D21" s="21" t="s">
        <v>165</v>
      </c>
      <c r="E21" s="390"/>
      <c r="F21" s="55" t="s">
        <v>78</v>
      </c>
      <c r="G21" s="55" t="s">
        <v>79</v>
      </c>
      <c r="H21" s="391"/>
      <c r="I21" s="56" t="s">
        <v>24</v>
      </c>
      <c r="J21" s="56" t="s">
        <v>206</v>
      </c>
      <c r="K21" s="109" t="s">
        <v>22</v>
      </c>
      <c r="L21" s="115"/>
      <c r="M21"/>
      <c r="N21" s="450"/>
      <c r="O21" s="469">
        <v>12</v>
      </c>
      <c r="P21" s="466" t="s">
        <v>252</v>
      </c>
      <c r="Q21" s="474" t="s">
        <v>265</v>
      </c>
      <c r="R21" s="350">
        <v>105</v>
      </c>
      <c r="S21" s="471">
        <v>13</v>
      </c>
    </row>
    <row r="22" spans="1:19" ht="15.75">
      <c r="A22" s="5"/>
      <c r="B22" s="47"/>
      <c r="C22" s="420" t="s">
        <v>182</v>
      </c>
      <c r="D22" s="421" t="s">
        <v>165</v>
      </c>
      <c r="E22" s="422">
        <v>8</v>
      </c>
      <c r="F22" s="423">
        <v>86</v>
      </c>
      <c r="G22" s="423">
        <v>86</v>
      </c>
      <c r="H22" s="424"/>
      <c r="I22" s="425">
        <f t="shared" ref="I22:I27" si="3">SUM(F22:H22)</f>
        <v>172</v>
      </c>
      <c r="J22" s="426">
        <v>180</v>
      </c>
      <c r="K22" s="109"/>
      <c r="L22" s="115">
        <f>SUM(J22:J25)</f>
        <v>548</v>
      </c>
      <c r="M22"/>
      <c r="N22" s="450"/>
      <c r="O22" s="449">
        <v>13</v>
      </c>
      <c r="P22" s="466" t="s">
        <v>251</v>
      </c>
      <c r="Q22" s="474" t="s">
        <v>265</v>
      </c>
      <c r="R22" s="350">
        <v>68</v>
      </c>
      <c r="S22" s="344">
        <v>12</v>
      </c>
    </row>
    <row r="23" spans="1:19" ht="15.75">
      <c r="A23" s="5"/>
      <c r="B23" s="48"/>
      <c r="C23" s="420" t="s">
        <v>183</v>
      </c>
      <c r="D23" s="421" t="s">
        <v>165</v>
      </c>
      <c r="E23" s="422">
        <v>5</v>
      </c>
      <c r="F23" s="423">
        <v>88</v>
      </c>
      <c r="G23" s="423">
        <v>91</v>
      </c>
      <c r="H23" s="424"/>
      <c r="I23" s="425">
        <f t="shared" si="3"/>
        <v>179</v>
      </c>
      <c r="J23" s="426">
        <v>187</v>
      </c>
      <c r="K23" s="109"/>
      <c r="L23" s="115"/>
      <c r="M23"/>
      <c r="N23" s="57"/>
      <c r="O23" s="354"/>
      <c r="P23" s="273" t="s">
        <v>163</v>
      </c>
      <c r="Q23" s="355"/>
      <c r="R23" s="340" t="s">
        <v>24</v>
      </c>
      <c r="S23" s="356" t="s">
        <v>30</v>
      </c>
    </row>
    <row r="24" spans="1:19" ht="15.75">
      <c r="A24" s="5"/>
      <c r="B24" s="48"/>
      <c r="C24" s="438" t="s">
        <v>184</v>
      </c>
      <c r="D24" s="439" t="s">
        <v>165</v>
      </c>
      <c r="E24" s="440">
        <v>5</v>
      </c>
      <c r="F24" s="441">
        <v>81</v>
      </c>
      <c r="G24" s="441">
        <v>80</v>
      </c>
      <c r="H24" s="442"/>
      <c r="I24" s="443">
        <f t="shared" si="3"/>
        <v>161</v>
      </c>
      <c r="J24" s="444"/>
      <c r="K24" s="109"/>
      <c r="L24" s="115"/>
      <c r="M24"/>
      <c r="N24" s="5"/>
      <c r="O24" s="357">
        <v>1</v>
      </c>
      <c r="P24" s="438" t="s">
        <v>199</v>
      </c>
      <c r="Q24" s="474" t="s">
        <v>95</v>
      </c>
      <c r="R24" s="363">
        <v>183</v>
      </c>
      <c r="S24" s="344">
        <v>30</v>
      </c>
    </row>
    <row r="25" spans="1:19" ht="15.75">
      <c r="A25" s="5"/>
      <c r="B25" s="48"/>
      <c r="C25" s="420" t="s">
        <v>185</v>
      </c>
      <c r="D25" s="421" t="s">
        <v>165</v>
      </c>
      <c r="E25" s="422">
        <v>5</v>
      </c>
      <c r="F25" s="423">
        <v>86</v>
      </c>
      <c r="G25" s="423">
        <v>87</v>
      </c>
      <c r="H25" s="432"/>
      <c r="I25" s="425">
        <f t="shared" si="3"/>
        <v>173</v>
      </c>
      <c r="J25" s="426">
        <v>181</v>
      </c>
      <c r="K25" s="109"/>
      <c r="L25" s="115"/>
      <c r="M25"/>
      <c r="N25" s="5"/>
      <c r="O25" s="358">
        <v>2</v>
      </c>
      <c r="P25" s="438" t="s">
        <v>196</v>
      </c>
      <c r="Q25" s="474" t="s">
        <v>168</v>
      </c>
      <c r="R25" s="343">
        <v>181</v>
      </c>
      <c r="S25" s="344">
        <v>26</v>
      </c>
    </row>
    <row r="26" spans="1:19" ht="15.75">
      <c r="A26" s="5"/>
      <c r="B26" s="47"/>
      <c r="C26" s="307" t="s">
        <v>245</v>
      </c>
      <c r="D26" s="326" t="s">
        <v>165</v>
      </c>
      <c r="E26" s="381">
        <v>8</v>
      </c>
      <c r="F26" s="388">
        <v>85</v>
      </c>
      <c r="G26" s="388">
        <v>81</v>
      </c>
      <c r="H26" s="384"/>
      <c r="I26" s="15">
        <f t="shared" si="3"/>
        <v>166</v>
      </c>
      <c r="J26" s="36"/>
      <c r="K26" s="109"/>
      <c r="L26" s="115"/>
      <c r="M26"/>
      <c r="N26" s="5"/>
      <c r="O26" s="346">
        <v>3</v>
      </c>
      <c r="P26" s="438" t="s">
        <v>197</v>
      </c>
      <c r="Q26" s="474" t="s">
        <v>168</v>
      </c>
      <c r="R26" s="343">
        <v>180</v>
      </c>
      <c r="S26" s="344">
        <v>23</v>
      </c>
    </row>
    <row r="27" spans="1:19" ht="15.75">
      <c r="A27" s="5"/>
      <c r="B27" s="47"/>
      <c r="C27" s="306"/>
      <c r="D27" s="14"/>
      <c r="E27" s="382"/>
      <c r="F27" s="15"/>
      <c r="G27" s="487">
        <f>SUM(G22,G23,G25)</f>
        <v>264</v>
      </c>
      <c r="H27" s="384"/>
      <c r="I27" s="16"/>
      <c r="J27" s="36"/>
      <c r="K27" s="109"/>
      <c r="L27" s="115"/>
      <c r="M27"/>
      <c r="N27" s="5"/>
      <c r="O27" s="347">
        <v>4</v>
      </c>
      <c r="P27" s="438" t="s">
        <v>183</v>
      </c>
      <c r="Q27" s="474" t="s">
        <v>165</v>
      </c>
      <c r="R27" s="348">
        <v>179</v>
      </c>
      <c r="S27" s="344">
        <v>21</v>
      </c>
    </row>
    <row r="28" spans="1:19" ht="15.75">
      <c r="A28" s="37">
        <v>4</v>
      </c>
      <c r="B28" s="46" t="s">
        <v>43</v>
      </c>
      <c r="C28" s="304"/>
      <c r="D28" s="21" t="s">
        <v>192</v>
      </c>
      <c r="E28" s="390"/>
      <c r="F28" s="55" t="s">
        <v>78</v>
      </c>
      <c r="G28" s="55" t="s">
        <v>79</v>
      </c>
      <c r="H28" s="391"/>
      <c r="I28" s="56" t="s">
        <v>24</v>
      </c>
      <c r="J28" s="56" t="s">
        <v>206</v>
      </c>
      <c r="K28" s="109" t="s">
        <v>22</v>
      </c>
      <c r="L28" s="115"/>
      <c r="M28"/>
      <c r="N28" s="5"/>
      <c r="O28" s="347">
        <v>5</v>
      </c>
      <c r="P28" s="438" t="s">
        <v>185</v>
      </c>
      <c r="Q28" s="474" t="s">
        <v>165</v>
      </c>
      <c r="R28" s="409">
        <v>173</v>
      </c>
      <c r="S28" s="344">
        <v>20</v>
      </c>
    </row>
    <row r="29" spans="1:19" ht="15.75">
      <c r="A29" s="5"/>
      <c r="B29" s="90"/>
      <c r="C29" s="438" t="s">
        <v>246</v>
      </c>
      <c r="D29" s="439" t="s">
        <v>192</v>
      </c>
      <c r="E29" s="440">
        <v>8</v>
      </c>
      <c r="F29" s="441">
        <v>65</v>
      </c>
      <c r="G29" s="441">
        <v>70</v>
      </c>
      <c r="H29" s="442"/>
      <c r="I29" s="443">
        <f t="shared" ref="I29:I34" si="4">SUM(F29:H29)</f>
        <v>135</v>
      </c>
      <c r="J29" s="444"/>
      <c r="K29" s="109"/>
      <c r="L29" s="115">
        <f>SUM(J29:J33)</f>
        <v>509</v>
      </c>
      <c r="M29"/>
      <c r="N29" s="5"/>
      <c r="O29" s="347">
        <v>6</v>
      </c>
      <c r="P29" s="438" t="s">
        <v>227</v>
      </c>
      <c r="Q29" s="474" t="s">
        <v>168</v>
      </c>
      <c r="R29" s="348">
        <v>172</v>
      </c>
      <c r="S29" s="344">
        <v>19</v>
      </c>
    </row>
    <row r="30" spans="1:19" ht="15.75">
      <c r="A30" s="5"/>
      <c r="B30" s="47"/>
      <c r="C30" s="438" t="s">
        <v>190</v>
      </c>
      <c r="D30" s="439" t="s">
        <v>192</v>
      </c>
      <c r="E30" s="440">
        <v>8</v>
      </c>
      <c r="F30" s="441"/>
      <c r="G30" s="441"/>
      <c r="H30" s="442"/>
      <c r="I30" s="443">
        <f t="shared" si="4"/>
        <v>0</v>
      </c>
      <c r="J30" s="444"/>
      <c r="K30" s="109"/>
      <c r="L30" s="115"/>
      <c r="M30"/>
      <c r="N30" s="5"/>
      <c r="O30" s="347">
        <v>7</v>
      </c>
      <c r="P30" s="307" t="s">
        <v>201</v>
      </c>
      <c r="Q30" s="473" t="s">
        <v>168</v>
      </c>
      <c r="R30" s="449">
        <v>164</v>
      </c>
      <c r="S30" s="344">
        <v>18</v>
      </c>
    </row>
    <row r="31" spans="1:19" ht="15.75">
      <c r="A31" s="5"/>
      <c r="B31" s="47"/>
      <c r="C31" s="420" t="s">
        <v>191</v>
      </c>
      <c r="D31" s="421" t="s">
        <v>192</v>
      </c>
      <c r="E31" s="422">
        <v>8</v>
      </c>
      <c r="F31" s="423">
        <v>77</v>
      </c>
      <c r="G31" s="423">
        <v>86</v>
      </c>
      <c r="H31" s="424"/>
      <c r="I31" s="425">
        <f t="shared" si="4"/>
        <v>163</v>
      </c>
      <c r="J31" s="426">
        <v>171</v>
      </c>
      <c r="K31" s="109"/>
      <c r="L31" s="120"/>
      <c r="M31"/>
      <c r="N31" s="5"/>
      <c r="O31" s="347">
        <v>8</v>
      </c>
      <c r="P31" s="438" t="s">
        <v>184</v>
      </c>
      <c r="Q31" s="474" t="s">
        <v>165</v>
      </c>
      <c r="R31" s="348">
        <v>161</v>
      </c>
      <c r="S31" s="344">
        <v>17</v>
      </c>
    </row>
    <row r="32" spans="1:19" ht="15.75">
      <c r="A32" s="5"/>
      <c r="B32" s="47"/>
      <c r="C32" s="420" t="s">
        <v>189</v>
      </c>
      <c r="D32" s="421" t="s">
        <v>192</v>
      </c>
      <c r="E32" s="422">
        <v>8</v>
      </c>
      <c r="F32" s="436">
        <v>84</v>
      </c>
      <c r="G32" s="436">
        <v>81</v>
      </c>
      <c r="H32" s="427"/>
      <c r="I32" s="425">
        <f t="shared" si="4"/>
        <v>165</v>
      </c>
      <c r="J32" s="426">
        <v>173</v>
      </c>
      <c r="K32" s="109"/>
      <c r="L32" s="120"/>
      <c r="M32"/>
      <c r="N32" s="5"/>
      <c r="O32" s="347">
        <v>9</v>
      </c>
      <c r="P32" s="438" t="s">
        <v>203</v>
      </c>
      <c r="Q32" s="474" t="s">
        <v>95</v>
      </c>
      <c r="R32" s="348">
        <v>146</v>
      </c>
      <c r="S32" s="344">
        <v>16</v>
      </c>
    </row>
    <row r="33" spans="1:19" ht="15.75">
      <c r="A33" s="5"/>
      <c r="B33" s="47"/>
      <c r="C33" s="420" t="s">
        <v>264</v>
      </c>
      <c r="D33" s="421" t="s">
        <v>192</v>
      </c>
      <c r="E33" s="422">
        <v>8</v>
      </c>
      <c r="F33" s="436">
        <v>85</v>
      </c>
      <c r="G33" s="436">
        <v>72</v>
      </c>
      <c r="H33" s="427"/>
      <c r="I33" s="425">
        <f t="shared" si="4"/>
        <v>157</v>
      </c>
      <c r="J33" s="426">
        <v>165</v>
      </c>
      <c r="K33" s="109"/>
      <c r="L33" s="115"/>
      <c r="M33"/>
      <c r="N33" s="5"/>
      <c r="O33" s="347">
        <v>10</v>
      </c>
      <c r="P33" s="438" t="s">
        <v>200</v>
      </c>
      <c r="Q33" s="474" t="s">
        <v>95</v>
      </c>
      <c r="R33" s="343">
        <v>108</v>
      </c>
      <c r="S33" s="344">
        <v>15</v>
      </c>
    </row>
    <row r="34" spans="1:19" ht="15.75">
      <c r="A34" s="5"/>
      <c r="B34" s="47"/>
      <c r="C34" s="306"/>
      <c r="D34" s="14"/>
      <c r="E34" s="382"/>
      <c r="F34" s="16"/>
      <c r="G34" s="15"/>
      <c r="H34" s="384"/>
      <c r="I34" s="16">
        <f t="shared" si="4"/>
        <v>0</v>
      </c>
      <c r="J34" s="99" t="s">
        <v>22</v>
      </c>
      <c r="L34" s="115"/>
      <c r="M34"/>
      <c r="N34" s="5"/>
      <c r="O34" s="347"/>
      <c r="P34" s="307"/>
      <c r="Q34" s="327"/>
      <c r="R34" s="409"/>
      <c r="S34" s="344"/>
    </row>
    <row r="35" spans="1:19" ht="15.75">
      <c r="A35" s="37">
        <v>5</v>
      </c>
      <c r="B35" s="46" t="s">
        <v>43</v>
      </c>
      <c r="C35" s="304"/>
      <c r="D35" s="21" t="s">
        <v>95</v>
      </c>
      <c r="E35" s="390"/>
      <c r="F35" s="55" t="s">
        <v>78</v>
      </c>
      <c r="G35" s="55" t="s">
        <v>79</v>
      </c>
      <c r="H35" s="391"/>
      <c r="I35" s="56" t="s">
        <v>24</v>
      </c>
      <c r="J35" s="56" t="s">
        <v>206</v>
      </c>
      <c r="K35" s="109" t="s">
        <v>22</v>
      </c>
      <c r="L35" s="115"/>
      <c r="M35"/>
      <c r="N35" s="297"/>
      <c r="O35" s="354"/>
      <c r="P35" s="273" t="s">
        <v>225</v>
      </c>
      <c r="Q35" s="355"/>
      <c r="R35" s="340" t="s">
        <v>24</v>
      </c>
      <c r="S35" s="356" t="s">
        <v>30</v>
      </c>
    </row>
    <row r="36" spans="1:19" ht="15.75">
      <c r="A36" s="5"/>
      <c r="B36" s="47"/>
      <c r="C36" s="420" t="s">
        <v>199</v>
      </c>
      <c r="D36" s="421" t="s">
        <v>95</v>
      </c>
      <c r="E36" s="422">
        <v>5</v>
      </c>
      <c r="F36" s="433">
        <v>92</v>
      </c>
      <c r="G36" s="433">
        <v>91</v>
      </c>
      <c r="H36" s="424"/>
      <c r="I36" s="425">
        <f t="shared" ref="I36:I41" si="5">SUM(F36:H36)</f>
        <v>183</v>
      </c>
      <c r="J36" s="434">
        <v>188</v>
      </c>
      <c r="K36" s="109"/>
      <c r="L36" s="115">
        <f>SUM(J36:J39)</f>
        <v>527</v>
      </c>
      <c r="M36"/>
      <c r="N36" s="5"/>
      <c r="O36" s="401">
        <v>1</v>
      </c>
      <c r="P36" s="438" t="s">
        <v>208</v>
      </c>
      <c r="Q36" s="466" t="s">
        <v>248</v>
      </c>
      <c r="R36" s="471">
        <v>176</v>
      </c>
      <c r="S36" s="344">
        <v>30</v>
      </c>
    </row>
    <row r="37" spans="1:19" ht="15.75">
      <c r="A37" s="5"/>
      <c r="B37" s="47"/>
      <c r="C37" s="420" t="s">
        <v>204</v>
      </c>
      <c r="D37" s="421" t="s">
        <v>95</v>
      </c>
      <c r="E37" s="422">
        <v>0</v>
      </c>
      <c r="F37" s="433">
        <v>95</v>
      </c>
      <c r="G37" s="433">
        <v>93</v>
      </c>
      <c r="H37" s="424"/>
      <c r="I37" s="425">
        <f t="shared" si="5"/>
        <v>188</v>
      </c>
      <c r="J37" s="434">
        <v>188</v>
      </c>
      <c r="K37" s="109"/>
      <c r="L37" s="115"/>
      <c r="M37"/>
      <c r="N37" s="450"/>
      <c r="O37" s="402">
        <v>2</v>
      </c>
      <c r="P37" s="438" t="s">
        <v>182</v>
      </c>
      <c r="Q37" s="474" t="s">
        <v>165</v>
      </c>
      <c r="R37" s="367">
        <v>172</v>
      </c>
      <c r="S37" s="344">
        <v>26</v>
      </c>
    </row>
    <row r="38" spans="1:19" ht="15.75">
      <c r="A38" s="5"/>
      <c r="B38" s="47"/>
      <c r="C38" s="438" t="s">
        <v>202</v>
      </c>
      <c r="D38" s="439" t="s">
        <v>95</v>
      </c>
      <c r="E38" s="440">
        <v>5</v>
      </c>
      <c r="F38" s="467"/>
      <c r="G38" s="467"/>
      <c r="H38" s="442"/>
      <c r="I38" s="443">
        <f t="shared" si="5"/>
        <v>0</v>
      </c>
      <c r="J38" s="468"/>
      <c r="K38" s="109"/>
      <c r="L38" s="115"/>
      <c r="M38"/>
      <c r="N38" s="5"/>
      <c r="O38" s="403">
        <v>3</v>
      </c>
      <c r="P38" s="466" t="s">
        <v>186</v>
      </c>
      <c r="Q38" s="477" t="s">
        <v>248</v>
      </c>
      <c r="R38" s="486">
        <v>172</v>
      </c>
      <c r="S38" s="344">
        <v>23</v>
      </c>
    </row>
    <row r="39" spans="1:19" ht="15.75">
      <c r="A39" s="5"/>
      <c r="B39" s="92"/>
      <c r="C39" s="420" t="s">
        <v>203</v>
      </c>
      <c r="D39" s="421" t="s">
        <v>95</v>
      </c>
      <c r="E39" s="422">
        <v>5</v>
      </c>
      <c r="F39" s="433">
        <v>75</v>
      </c>
      <c r="G39" s="433">
        <v>71</v>
      </c>
      <c r="H39" s="424"/>
      <c r="I39" s="425">
        <f t="shared" si="5"/>
        <v>146</v>
      </c>
      <c r="J39" s="434">
        <v>151</v>
      </c>
      <c r="K39" s="109"/>
      <c r="L39" s="120"/>
      <c r="M39"/>
      <c r="N39" s="5"/>
      <c r="O39" s="404">
        <v>4</v>
      </c>
      <c r="P39" s="438" t="s">
        <v>245</v>
      </c>
      <c r="Q39" s="474" t="s">
        <v>165</v>
      </c>
      <c r="R39" s="405">
        <v>166</v>
      </c>
      <c r="S39" s="344">
        <v>21</v>
      </c>
    </row>
    <row r="40" spans="1:19" ht="15.75">
      <c r="A40" s="5"/>
      <c r="B40" s="90"/>
      <c r="C40" s="307" t="s">
        <v>200</v>
      </c>
      <c r="D40" s="326" t="s">
        <v>95</v>
      </c>
      <c r="E40" s="381">
        <v>5</v>
      </c>
      <c r="F40" s="397">
        <v>45</v>
      </c>
      <c r="G40" s="397">
        <v>63</v>
      </c>
      <c r="H40" s="384"/>
      <c r="I40" s="15">
        <f t="shared" si="5"/>
        <v>108</v>
      </c>
      <c r="J40" s="369"/>
      <c r="K40" s="109"/>
      <c r="L40" s="115"/>
      <c r="M40"/>
      <c r="N40" s="5"/>
      <c r="O40" s="347">
        <v>5</v>
      </c>
      <c r="P40" s="438" t="s">
        <v>235</v>
      </c>
      <c r="Q40" s="474" t="s">
        <v>233</v>
      </c>
      <c r="R40" s="379">
        <v>157</v>
      </c>
      <c r="S40" s="344">
        <v>20</v>
      </c>
    </row>
    <row r="41" spans="1:19" ht="15.75">
      <c r="A41" s="5"/>
      <c r="B41" s="47"/>
      <c r="C41" s="306"/>
      <c r="D41" s="14"/>
      <c r="E41" s="382"/>
      <c r="F41" s="16"/>
      <c r="G41" s="15"/>
      <c r="H41" s="384"/>
      <c r="I41" s="16">
        <f t="shared" si="5"/>
        <v>0</v>
      </c>
      <c r="J41" s="99" t="s">
        <v>22</v>
      </c>
      <c r="K41" s="109"/>
      <c r="L41" s="115"/>
      <c r="M41"/>
      <c r="N41" s="5"/>
      <c r="O41" s="347">
        <v>6</v>
      </c>
      <c r="P41" s="438" t="s">
        <v>237</v>
      </c>
      <c r="Q41" s="474" t="s">
        <v>233</v>
      </c>
      <c r="R41" s="379">
        <v>157</v>
      </c>
      <c r="S41" s="344">
        <v>19</v>
      </c>
    </row>
    <row r="42" spans="1:19" ht="15.75">
      <c r="A42" s="37">
        <v>6</v>
      </c>
      <c r="B42" s="46" t="s">
        <v>43</v>
      </c>
      <c r="C42" s="304"/>
      <c r="D42" s="21" t="s">
        <v>167</v>
      </c>
      <c r="E42" s="390"/>
      <c r="F42" s="55" t="s">
        <v>78</v>
      </c>
      <c r="G42" s="55" t="s">
        <v>79</v>
      </c>
      <c r="H42" s="391"/>
      <c r="I42" s="56" t="s">
        <v>24</v>
      </c>
      <c r="J42" s="56" t="s">
        <v>206</v>
      </c>
      <c r="K42" s="109"/>
      <c r="L42" s="115"/>
      <c r="M42"/>
      <c r="N42" s="5"/>
      <c r="O42" s="347">
        <v>7</v>
      </c>
      <c r="P42" s="438" t="s">
        <v>234</v>
      </c>
      <c r="Q42" s="474" t="s">
        <v>233</v>
      </c>
      <c r="R42" s="362">
        <v>150</v>
      </c>
      <c r="S42" s="344">
        <v>18</v>
      </c>
    </row>
    <row r="43" spans="1:19" ht="15.75">
      <c r="A43" s="5"/>
      <c r="B43" s="47"/>
      <c r="C43" s="420" t="s">
        <v>178</v>
      </c>
      <c r="D43" s="421" t="s">
        <v>167</v>
      </c>
      <c r="E43" s="422">
        <v>0</v>
      </c>
      <c r="F43" s="423">
        <v>98</v>
      </c>
      <c r="G43" s="423">
        <v>91</v>
      </c>
      <c r="H43" s="427"/>
      <c r="I43" s="425">
        <f t="shared" ref="I43:I51" si="6">SUM(F43:H43)</f>
        <v>189</v>
      </c>
      <c r="J43" s="426">
        <v>189</v>
      </c>
      <c r="K43" s="109"/>
      <c r="L43" s="115">
        <f>SUM(J43:J47)</f>
        <v>539</v>
      </c>
      <c r="M43"/>
      <c r="N43" s="5"/>
      <c r="O43" s="347">
        <v>8</v>
      </c>
      <c r="P43" s="438" t="s">
        <v>236</v>
      </c>
      <c r="Q43" s="474" t="s">
        <v>233</v>
      </c>
      <c r="R43" s="362">
        <v>135</v>
      </c>
      <c r="S43" s="344">
        <v>17</v>
      </c>
    </row>
    <row r="44" spans="1:19" ht="15.75">
      <c r="A44" s="5"/>
      <c r="B44" s="47"/>
      <c r="C44" s="420" t="s">
        <v>180</v>
      </c>
      <c r="D44" s="421" t="s">
        <v>167</v>
      </c>
      <c r="E44" s="422">
        <v>0</v>
      </c>
      <c r="F44" s="423">
        <v>83</v>
      </c>
      <c r="G44" s="423">
        <v>84</v>
      </c>
      <c r="H44" s="427"/>
      <c r="I44" s="425">
        <f t="shared" si="6"/>
        <v>167</v>
      </c>
      <c r="J44" s="426">
        <v>167</v>
      </c>
      <c r="K44" s="109"/>
      <c r="L44" s="115"/>
      <c r="M44"/>
      <c r="N44" s="5"/>
      <c r="O44" s="347"/>
      <c r="P44" s="307"/>
      <c r="Q44" s="327"/>
      <c r="R44" s="449"/>
      <c r="S44" s="344"/>
    </row>
    <row r="45" spans="1:19" ht="15.75">
      <c r="A45" s="5"/>
      <c r="B45" s="47"/>
      <c r="C45" s="420" t="s">
        <v>229</v>
      </c>
      <c r="D45" s="421" t="s">
        <v>167</v>
      </c>
      <c r="E45" s="422">
        <v>0</v>
      </c>
      <c r="F45" s="423">
        <v>91</v>
      </c>
      <c r="G45" s="423">
        <v>92</v>
      </c>
      <c r="H45" s="424"/>
      <c r="I45" s="425">
        <f t="shared" si="6"/>
        <v>183</v>
      </c>
      <c r="J45" s="426">
        <v>183</v>
      </c>
      <c r="K45" s="109"/>
      <c r="L45" s="115" t="s">
        <v>22</v>
      </c>
      <c r="M45"/>
      <c r="N45" s="5"/>
      <c r="O45" s="347"/>
      <c r="P45" s="307"/>
      <c r="Q45" s="327"/>
      <c r="R45" s="448"/>
      <c r="S45" s="344"/>
    </row>
    <row r="46" spans="1:19" ht="15.75">
      <c r="A46" s="5"/>
      <c r="B46" s="47"/>
      <c r="C46" s="327" t="s">
        <v>230</v>
      </c>
      <c r="D46" s="326" t="s">
        <v>167</v>
      </c>
      <c r="E46" s="381">
        <v>8</v>
      </c>
      <c r="F46" s="388">
        <v>64</v>
      </c>
      <c r="G46" s="388">
        <v>65</v>
      </c>
      <c r="H46" s="384"/>
      <c r="I46" s="15">
        <f t="shared" si="6"/>
        <v>129</v>
      </c>
      <c r="J46" s="36"/>
      <c r="K46" s="109"/>
      <c r="L46" s="115"/>
      <c r="M46"/>
      <c r="N46" s="5"/>
      <c r="O46" s="347"/>
      <c r="P46" s="307"/>
      <c r="Q46" s="327"/>
      <c r="R46" s="449"/>
      <c r="S46" s="344"/>
    </row>
    <row r="47" spans="1:19" ht="15.75">
      <c r="A47" s="5"/>
      <c r="B47" s="47"/>
      <c r="C47" s="466" t="s">
        <v>262</v>
      </c>
      <c r="D47" s="439" t="s">
        <v>167</v>
      </c>
      <c r="E47" s="440">
        <v>8</v>
      </c>
      <c r="F47" s="441">
        <v>61</v>
      </c>
      <c r="G47" s="441">
        <v>64</v>
      </c>
      <c r="H47" s="442"/>
      <c r="I47" s="443">
        <f t="shared" si="6"/>
        <v>125</v>
      </c>
      <c r="J47" s="444"/>
      <c r="K47" s="109"/>
      <c r="L47" s="115"/>
      <c r="M47"/>
      <c r="N47" s="5"/>
      <c r="O47" s="347"/>
      <c r="P47" s="307"/>
      <c r="Q47" s="327"/>
      <c r="R47" s="449"/>
      <c r="S47" s="344"/>
    </row>
    <row r="48" spans="1:19" ht="15.75">
      <c r="A48" s="5"/>
      <c r="B48" s="47"/>
      <c r="C48" s="327"/>
      <c r="D48" s="326"/>
      <c r="E48" s="381"/>
      <c r="F48" s="388"/>
      <c r="G48" s="388"/>
      <c r="H48" s="384"/>
      <c r="I48" s="15"/>
      <c r="J48" s="36"/>
      <c r="K48" s="109"/>
      <c r="L48" s="115"/>
      <c r="M48"/>
      <c r="N48" s="5"/>
      <c r="O48" s="347"/>
      <c r="P48" s="307"/>
      <c r="Q48" s="327"/>
      <c r="R48" s="448"/>
      <c r="S48" s="344"/>
    </row>
    <row r="49" spans="1:20" ht="15.75">
      <c r="A49" s="5"/>
      <c r="B49" s="47"/>
      <c r="C49" s="327"/>
      <c r="D49" s="326"/>
      <c r="E49" s="381"/>
      <c r="F49" s="388"/>
      <c r="G49" s="388"/>
      <c r="H49" s="384"/>
      <c r="I49" s="15"/>
      <c r="J49" s="36"/>
      <c r="K49" s="109"/>
      <c r="L49" s="115"/>
      <c r="M49"/>
      <c r="N49" s="5"/>
      <c r="O49" s="347"/>
      <c r="P49" s="307"/>
      <c r="Q49" s="327"/>
      <c r="R49" s="448"/>
      <c r="S49" s="344"/>
    </row>
    <row r="50" spans="1:20" ht="15.75">
      <c r="A50" s="5"/>
      <c r="B50" s="47"/>
      <c r="C50" s="327"/>
      <c r="D50" s="326"/>
      <c r="E50" s="381"/>
      <c r="F50" s="388"/>
      <c r="G50" s="388"/>
      <c r="H50" s="383"/>
      <c r="I50" s="15">
        <f t="shared" si="6"/>
        <v>0</v>
      </c>
      <c r="J50" s="36"/>
      <c r="K50" s="109"/>
      <c r="L50" s="115"/>
      <c r="M50"/>
      <c r="N50" s="5"/>
      <c r="O50" s="347"/>
      <c r="P50" s="307"/>
      <c r="Q50" s="327"/>
      <c r="R50" s="448"/>
      <c r="S50" s="344"/>
    </row>
    <row r="51" spans="1:20" ht="15.75">
      <c r="A51" s="5"/>
      <c r="B51" s="47"/>
      <c r="C51" s="306"/>
      <c r="D51" s="14"/>
      <c r="E51" s="382"/>
      <c r="F51" s="13"/>
      <c r="G51" s="13"/>
      <c r="H51" s="393"/>
      <c r="I51" s="16">
        <f t="shared" si="6"/>
        <v>0</v>
      </c>
      <c r="J51" s="36"/>
      <c r="K51" s="109"/>
      <c r="L51" s="115"/>
      <c r="M51"/>
      <c r="N51" s="57"/>
      <c r="O51" s="354"/>
      <c r="P51" s="273" t="s">
        <v>224</v>
      </c>
      <c r="Q51" s="355"/>
      <c r="R51" s="340" t="s">
        <v>24</v>
      </c>
      <c r="S51" s="356" t="s">
        <v>30</v>
      </c>
    </row>
    <row r="52" spans="1:20" ht="15.75">
      <c r="A52" s="37">
        <v>7</v>
      </c>
      <c r="B52" s="46" t="s">
        <v>43</v>
      </c>
      <c r="C52" s="304"/>
      <c r="D52" s="21" t="s">
        <v>238</v>
      </c>
      <c r="E52" s="390"/>
      <c r="F52" s="55" t="s">
        <v>78</v>
      </c>
      <c r="G52" s="55" t="s">
        <v>79</v>
      </c>
      <c r="H52" s="391"/>
      <c r="I52" s="56" t="s">
        <v>24</v>
      </c>
      <c r="J52" s="56" t="s">
        <v>206</v>
      </c>
      <c r="K52" s="109" t="s">
        <v>22</v>
      </c>
      <c r="L52" s="115"/>
      <c r="M52"/>
      <c r="N52" s="5"/>
      <c r="O52" s="342">
        <v>1</v>
      </c>
      <c r="P52" s="438" t="s">
        <v>195</v>
      </c>
      <c r="Q52" s="474" t="s">
        <v>145</v>
      </c>
      <c r="R52" s="363">
        <v>178</v>
      </c>
      <c r="S52" s="344">
        <v>30</v>
      </c>
    </row>
    <row r="53" spans="1:20" ht="15.75">
      <c r="A53" s="5"/>
      <c r="B53" s="47"/>
      <c r="C53" s="438" t="s">
        <v>239</v>
      </c>
      <c r="D53" s="439" t="s">
        <v>238</v>
      </c>
      <c r="E53" s="440">
        <v>8</v>
      </c>
      <c r="F53" s="443">
        <v>76</v>
      </c>
      <c r="G53" s="443">
        <v>72</v>
      </c>
      <c r="H53" s="447"/>
      <c r="I53" s="443">
        <f t="shared" ref="I53:I58" si="7">SUM(F53:H53)</f>
        <v>148</v>
      </c>
      <c r="J53" s="444"/>
      <c r="K53" s="109"/>
      <c r="L53" s="115">
        <f>SUM(J53:J57)</f>
        <v>483</v>
      </c>
      <c r="M53"/>
      <c r="N53" s="5"/>
      <c r="O53" s="345">
        <v>2</v>
      </c>
      <c r="P53" s="438" t="s">
        <v>193</v>
      </c>
      <c r="Q53" s="474" t="s">
        <v>145</v>
      </c>
      <c r="R53" s="360">
        <v>168</v>
      </c>
      <c r="S53" s="344">
        <v>26</v>
      </c>
    </row>
    <row r="54" spans="1:20" ht="15.75">
      <c r="A54" s="5"/>
      <c r="B54" s="47"/>
      <c r="C54" s="420" t="s">
        <v>240</v>
      </c>
      <c r="D54" s="421" t="s">
        <v>238</v>
      </c>
      <c r="E54" s="422">
        <v>8</v>
      </c>
      <c r="F54" s="436">
        <v>76</v>
      </c>
      <c r="G54" s="436">
        <v>75</v>
      </c>
      <c r="H54" s="432"/>
      <c r="I54" s="425">
        <f t="shared" si="7"/>
        <v>151</v>
      </c>
      <c r="J54" s="426">
        <v>159</v>
      </c>
      <c r="K54" s="109"/>
      <c r="L54" s="115"/>
      <c r="M54"/>
      <c r="N54" s="5"/>
      <c r="O54" s="346">
        <v>3</v>
      </c>
      <c r="P54" s="438" t="s">
        <v>181</v>
      </c>
      <c r="Q54" s="474" t="s">
        <v>145</v>
      </c>
      <c r="R54" s="360">
        <v>166</v>
      </c>
      <c r="S54" s="344">
        <v>23</v>
      </c>
    </row>
    <row r="55" spans="1:20" ht="15.75">
      <c r="A55" s="5"/>
      <c r="B55" s="47"/>
      <c r="C55" s="438" t="s">
        <v>241</v>
      </c>
      <c r="D55" s="439" t="s">
        <v>238</v>
      </c>
      <c r="E55" s="440">
        <v>8</v>
      </c>
      <c r="F55" s="446">
        <v>70</v>
      </c>
      <c r="G55" s="446">
        <v>68</v>
      </c>
      <c r="H55" s="447"/>
      <c r="I55" s="443">
        <f t="shared" si="7"/>
        <v>138</v>
      </c>
      <c r="J55" s="444"/>
      <c r="K55" s="109"/>
      <c r="L55" s="115"/>
      <c r="M55"/>
      <c r="N55" s="5"/>
      <c r="O55" s="347">
        <v>4</v>
      </c>
      <c r="P55" s="438" t="s">
        <v>189</v>
      </c>
      <c r="Q55" s="474" t="s">
        <v>192</v>
      </c>
      <c r="R55" s="476">
        <v>165</v>
      </c>
      <c r="S55" s="344">
        <v>21</v>
      </c>
      <c r="T55" s="451"/>
    </row>
    <row r="56" spans="1:20" ht="15.75">
      <c r="A56" s="5"/>
      <c r="B56" s="47"/>
      <c r="C56" s="420" t="s">
        <v>261</v>
      </c>
      <c r="D56" s="421" t="s">
        <v>238</v>
      </c>
      <c r="E56" s="422">
        <v>8</v>
      </c>
      <c r="F56" s="437">
        <v>70</v>
      </c>
      <c r="G56" s="437">
        <v>80</v>
      </c>
      <c r="H56" s="432"/>
      <c r="I56" s="425">
        <f t="shared" si="7"/>
        <v>150</v>
      </c>
      <c r="J56" s="426">
        <v>158</v>
      </c>
      <c r="K56" s="109"/>
      <c r="L56" s="115"/>
      <c r="M56"/>
      <c r="N56" s="5"/>
      <c r="O56" s="361">
        <v>5</v>
      </c>
      <c r="P56" s="438" t="s">
        <v>191</v>
      </c>
      <c r="Q56" s="474" t="s">
        <v>192</v>
      </c>
      <c r="R56" s="476">
        <v>163</v>
      </c>
      <c r="S56" s="344">
        <v>20</v>
      </c>
      <c r="T56" s="451"/>
    </row>
    <row r="57" spans="1:20" ht="15.75">
      <c r="A57" s="5"/>
      <c r="B57" s="47"/>
      <c r="C57" s="435" t="s">
        <v>243</v>
      </c>
      <c r="D57" s="421" t="s">
        <v>238</v>
      </c>
      <c r="E57" s="422">
        <v>8</v>
      </c>
      <c r="F57" s="437">
        <v>76</v>
      </c>
      <c r="G57" s="437">
        <v>82</v>
      </c>
      <c r="H57" s="432"/>
      <c r="I57" s="425">
        <f t="shared" si="7"/>
        <v>158</v>
      </c>
      <c r="J57" s="426">
        <v>166</v>
      </c>
      <c r="K57" s="109"/>
      <c r="L57" s="115"/>
      <c r="M57"/>
      <c r="N57" s="5"/>
      <c r="O57" s="347">
        <v>6</v>
      </c>
      <c r="P57" s="438" t="s">
        <v>264</v>
      </c>
      <c r="Q57" s="474" t="s">
        <v>192</v>
      </c>
      <c r="R57" s="363">
        <v>157</v>
      </c>
      <c r="S57" s="344">
        <v>19</v>
      </c>
    </row>
    <row r="58" spans="1:20" ht="15.75">
      <c r="A58" s="5"/>
      <c r="B58" s="47"/>
      <c r="C58" s="299"/>
      <c r="D58" s="14"/>
      <c r="E58" s="382"/>
      <c r="F58" s="32"/>
      <c r="G58" s="32"/>
      <c r="H58" s="394"/>
      <c r="I58" s="16">
        <f t="shared" si="7"/>
        <v>0</v>
      </c>
      <c r="J58" s="36"/>
      <c r="K58" s="109"/>
      <c r="L58" s="115"/>
      <c r="M58"/>
      <c r="N58" s="5"/>
      <c r="O58" s="361">
        <v>7</v>
      </c>
      <c r="P58" s="438" t="s">
        <v>247</v>
      </c>
      <c r="Q58" s="474" t="s">
        <v>145</v>
      </c>
      <c r="R58" s="363">
        <v>143</v>
      </c>
      <c r="S58" s="344">
        <v>18</v>
      </c>
    </row>
    <row r="59" spans="1:20" ht="15.75">
      <c r="A59" s="37">
        <v>8</v>
      </c>
      <c r="B59" s="46" t="s">
        <v>43</v>
      </c>
      <c r="C59" s="304"/>
      <c r="D59" s="21" t="s">
        <v>265</v>
      </c>
      <c r="E59" s="390"/>
      <c r="F59" s="55" t="s">
        <v>78</v>
      </c>
      <c r="G59" s="55" t="s">
        <v>79</v>
      </c>
      <c r="H59" s="391"/>
      <c r="I59" s="56" t="s">
        <v>24</v>
      </c>
      <c r="J59" s="56">
        <v>10.9</v>
      </c>
      <c r="K59" s="109" t="s">
        <v>22</v>
      </c>
      <c r="L59" s="115"/>
      <c r="M59"/>
      <c r="N59" s="5"/>
      <c r="O59" s="347">
        <v>8</v>
      </c>
      <c r="P59" s="438" t="s">
        <v>246</v>
      </c>
      <c r="Q59" s="474" t="s">
        <v>192</v>
      </c>
      <c r="R59" s="363">
        <v>135</v>
      </c>
      <c r="S59" s="344">
        <v>17</v>
      </c>
    </row>
    <row r="60" spans="1:20" ht="15.75">
      <c r="A60" s="5"/>
      <c r="B60" s="47"/>
      <c r="C60" s="435" t="s">
        <v>266</v>
      </c>
      <c r="D60" s="421" t="s">
        <v>265</v>
      </c>
      <c r="E60" s="422">
        <v>8</v>
      </c>
      <c r="F60" s="437">
        <v>72</v>
      </c>
      <c r="G60" s="437">
        <v>45</v>
      </c>
      <c r="H60" s="424"/>
      <c r="I60" s="425">
        <f t="shared" ref="I60:I65" si="8">SUM(F60:H60)</f>
        <v>117</v>
      </c>
      <c r="J60" s="426">
        <v>125</v>
      </c>
      <c r="K60" s="109"/>
      <c r="L60" s="115">
        <f>SUM(J60:J64)</f>
        <v>449</v>
      </c>
      <c r="M60"/>
      <c r="N60" s="5"/>
      <c r="O60" s="347"/>
      <c r="P60" s="438"/>
      <c r="Q60" s="439"/>
      <c r="R60" s="475"/>
      <c r="S60" s="344"/>
    </row>
    <row r="61" spans="1:20" ht="15.75">
      <c r="A61" s="5"/>
      <c r="B61" s="90"/>
      <c r="C61" s="465" t="s">
        <v>251</v>
      </c>
      <c r="D61" s="326" t="s">
        <v>265</v>
      </c>
      <c r="E61" s="381">
        <v>8</v>
      </c>
      <c r="F61" s="32">
        <v>40</v>
      </c>
      <c r="G61" s="32">
        <v>28</v>
      </c>
      <c r="H61" s="384"/>
      <c r="I61" s="15">
        <f t="shared" si="8"/>
        <v>68</v>
      </c>
      <c r="J61" s="369"/>
      <c r="K61" s="109"/>
      <c r="L61" s="115"/>
      <c r="M61"/>
      <c r="N61" s="5"/>
      <c r="O61" s="347"/>
      <c r="P61" s="309"/>
      <c r="Q61" s="364"/>
      <c r="R61" s="348"/>
      <c r="S61" s="344"/>
    </row>
    <row r="62" spans="1:20" ht="15.75">
      <c r="A62" s="5"/>
      <c r="B62" s="47"/>
      <c r="C62" s="466" t="s">
        <v>252</v>
      </c>
      <c r="D62" s="439" t="s">
        <v>265</v>
      </c>
      <c r="E62" s="440">
        <v>8</v>
      </c>
      <c r="F62" s="472">
        <v>51</v>
      </c>
      <c r="G62" s="472">
        <v>54</v>
      </c>
      <c r="H62" s="442"/>
      <c r="I62" s="443">
        <f t="shared" si="8"/>
        <v>105</v>
      </c>
      <c r="J62" s="444"/>
      <c r="K62" s="109"/>
      <c r="L62" s="115"/>
      <c r="M62"/>
      <c r="N62" s="5"/>
      <c r="O62" s="347"/>
      <c r="P62" s="305"/>
      <c r="Q62" s="299"/>
      <c r="R62" s="352"/>
      <c r="S62" s="344"/>
    </row>
    <row r="63" spans="1:20" ht="15.75">
      <c r="A63" s="5"/>
      <c r="B63" s="90"/>
      <c r="C63" s="435" t="s">
        <v>267</v>
      </c>
      <c r="D63" s="421" t="s">
        <v>265</v>
      </c>
      <c r="E63" s="422">
        <v>8</v>
      </c>
      <c r="F63" s="437">
        <v>74</v>
      </c>
      <c r="G63" s="437">
        <v>74</v>
      </c>
      <c r="H63" s="424"/>
      <c r="I63" s="425">
        <f t="shared" si="8"/>
        <v>148</v>
      </c>
      <c r="J63" s="426">
        <v>156</v>
      </c>
      <c r="K63" s="109"/>
      <c r="L63" s="115"/>
      <c r="M63"/>
      <c r="N63" s="5"/>
      <c r="O63" s="347"/>
      <c r="P63" s="305"/>
      <c r="Q63" s="299"/>
      <c r="R63" s="352"/>
      <c r="S63" s="344"/>
    </row>
    <row r="64" spans="1:20" ht="15.75">
      <c r="A64" s="5"/>
      <c r="B64" s="47"/>
      <c r="C64" s="420" t="s">
        <v>231</v>
      </c>
      <c r="D64" s="421" t="s">
        <v>265</v>
      </c>
      <c r="E64" s="422">
        <v>8</v>
      </c>
      <c r="F64" s="425">
        <v>82</v>
      </c>
      <c r="G64" s="425">
        <v>78</v>
      </c>
      <c r="H64" s="424"/>
      <c r="I64" s="425">
        <f t="shared" si="8"/>
        <v>160</v>
      </c>
      <c r="J64" s="426">
        <v>168</v>
      </c>
      <c r="K64" s="109"/>
      <c r="L64" s="115"/>
      <c r="M64"/>
      <c r="N64" s="57"/>
      <c r="O64" s="365"/>
      <c r="P64" s="276" t="s">
        <v>98</v>
      </c>
      <c r="Q64" s="355"/>
      <c r="R64" s="340" t="s">
        <v>24</v>
      </c>
      <c r="S64" s="356" t="s">
        <v>30</v>
      </c>
    </row>
    <row r="65" spans="1:19" ht="15.75">
      <c r="A65" s="5"/>
      <c r="B65" s="47"/>
      <c r="C65" s="306"/>
      <c r="D65" s="14"/>
      <c r="E65" s="382"/>
      <c r="F65" s="16"/>
      <c r="G65" s="15"/>
      <c r="H65" s="384"/>
      <c r="I65" s="16">
        <f t="shared" si="8"/>
        <v>0</v>
      </c>
      <c r="J65" s="36"/>
      <c r="K65" s="109"/>
      <c r="L65" s="115"/>
      <c r="M65"/>
      <c r="N65" s="5"/>
      <c r="O65" s="342">
        <v>1</v>
      </c>
      <c r="P65" s="438" t="s">
        <v>178</v>
      </c>
      <c r="Q65" s="474" t="s">
        <v>167</v>
      </c>
      <c r="R65" s="348">
        <v>189</v>
      </c>
      <c r="S65" s="344">
        <v>30</v>
      </c>
    </row>
    <row r="66" spans="1:19" ht="15.75">
      <c r="A66" s="37">
        <v>9</v>
      </c>
      <c r="B66" s="46" t="s">
        <v>43</v>
      </c>
      <c r="C66" s="304"/>
      <c r="D66" s="21" t="s">
        <v>233</v>
      </c>
      <c r="E66" s="390"/>
      <c r="F66" s="55" t="s">
        <v>78</v>
      </c>
      <c r="G66" s="55" t="s">
        <v>79</v>
      </c>
      <c r="H66" s="391"/>
      <c r="I66" s="56" t="s">
        <v>24</v>
      </c>
      <c r="J66" s="56">
        <v>10.9</v>
      </c>
      <c r="K66" s="109"/>
      <c r="L66" s="115"/>
      <c r="M66"/>
      <c r="N66" s="5"/>
      <c r="O66" s="345">
        <v>2</v>
      </c>
      <c r="P66" s="438" t="s">
        <v>204</v>
      </c>
      <c r="Q66" s="474" t="s">
        <v>95</v>
      </c>
      <c r="R66" s="348">
        <v>188</v>
      </c>
      <c r="S66" s="344">
        <v>26</v>
      </c>
    </row>
    <row r="67" spans="1:19" ht="15.75">
      <c r="A67" s="5"/>
      <c r="B67" s="47"/>
      <c r="C67" s="420" t="s">
        <v>234</v>
      </c>
      <c r="D67" s="421" t="s">
        <v>233</v>
      </c>
      <c r="E67" s="422">
        <v>8</v>
      </c>
      <c r="F67" s="423">
        <v>75</v>
      </c>
      <c r="G67" s="423">
        <v>75</v>
      </c>
      <c r="H67" s="424"/>
      <c r="I67" s="425">
        <f t="shared" ref="I67:I72" si="9">SUM(F67:H67)</f>
        <v>150</v>
      </c>
      <c r="J67" s="426">
        <v>158</v>
      </c>
      <c r="K67" s="109"/>
      <c r="L67" s="115">
        <f>SUM(J67:J72)</f>
        <v>488</v>
      </c>
      <c r="M67"/>
      <c r="N67" s="5"/>
      <c r="O67" s="346">
        <v>3</v>
      </c>
      <c r="P67" s="438" t="s">
        <v>229</v>
      </c>
      <c r="Q67" s="474" t="s">
        <v>167</v>
      </c>
      <c r="R67" s="343">
        <v>183</v>
      </c>
      <c r="S67" s="344">
        <v>23</v>
      </c>
    </row>
    <row r="68" spans="1:19" ht="15.75">
      <c r="A68" s="5"/>
      <c r="B68" s="47"/>
      <c r="C68" s="420" t="s">
        <v>235</v>
      </c>
      <c r="D68" s="421" t="s">
        <v>233</v>
      </c>
      <c r="E68" s="422">
        <v>8</v>
      </c>
      <c r="F68" s="423">
        <v>75</v>
      </c>
      <c r="G68" s="423">
        <v>82</v>
      </c>
      <c r="H68" s="427"/>
      <c r="I68" s="425">
        <f t="shared" si="9"/>
        <v>157</v>
      </c>
      <c r="J68" s="426">
        <v>165</v>
      </c>
      <c r="K68" s="109"/>
      <c r="L68" s="115"/>
      <c r="M68"/>
      <c r="N68" s="5"/>
      <c r="O68" s="366">
        <v>4</v>
      </c>
      <c r="P68" s="307" t="s">
        <v>269</v>
      </c>
      <c r="Q68" s="327" t="s">
        <v>149</v>
      </c>
      <c r="R68" s="343">
        <v>176</v>
      </c>
      <c r="S68" s="344">
        <v>21</v>
      </c>
    </row>
    <row r="69" spans="1:19" ht="15.75">
      <c r="A69" s="5"/>
      <c r="B69" s="47"/>
      <c r="C69" s="307" t="s">
        <v>236</v>
      </c>
      <c r="D69" s="326" t="s">
        <v>233</v>
      </c>
      <c r="E69" s="381">
        <v>8</v>
      </c>
      <c r="F69" s="388">
        <v>63</v>
      </c>
      <c r="G69" s="388">
        <v>72</v>
      </c>
      <c r="H69" s="392"/>
      <c r="I69" s="15">
        <f t="shared" si="9"/>
        <v>135</v>
      </c>
      <c r="J69" s="369"/>
      <c r="K69" s="109"/>
      <c r="L69" s="115"/>
      <c r="M69"/>
      <c r="N69" s="5"/>
      <c r="O69" s="347">
        <v>5</v>
      </c>
      <c r="P69" s="438" t="s">
        <v>180</v>
      </c>
      <c r="Q69" s="474" t="s">
        <v>167</v>
      </c>
      <c r="R69" s="343">
        <v>167</v>
      </c>
      <c r="S69" s="367">
        <v>20</v>
      </c>
    </row>
    <row r="70" spans="1:19" ht="15.75">
      <c r="A70" s="5"/>
      <c r="B70" s="47"/>
      <c r="C70" s="420" t="s">
        <v>237</v>
      </c>
      <c r="D70" s="421" t="s">
        <v>233</v>
      </c>
      <c r="E70" s="422">
        <v>8</v>
      </c>
      <c r="F70" s="423">
        <v>78</v>
      </c>
      <c r="G70" s="423">
        <v>79</v>
      </c>
      <c r="H70" s="424"/>
      <c r="I70" s="425">
        <f t="shared" si="9"/>
        <v>157</v>
      </c>
      <c r="J70" s="426">
        <v>165</v>
      </c>
      <c r="K70" s="109"/>
      <c r="L70" s="115"/>
      <c r="M70"/>
      <c r="N70" s="5"/>
      <c r="O70" s="366"/>
      <c r="P70" s="307"/>
      <c r="Q70" s="327"/>
      <c r="R70" s="352"/>
      <c r="S70" s="367"/>
    </row>
    <row r="71" spans="1:19" ht="15.75">
      <c r="A71" s="5"/>
      <c r="B71" s="47"/>
      <c r="C71" s="306"/>
      <c r="D71" s="14"/>
      <c r="E71" s="382"/>
      <c r="F71" s="16"/>
      <c r="G71" s="489"/>
      <c r="H71" s="384"/>
      <c r="I71" s="16">
        <f t="shared" si="9"/>
        <v>0</v>
      </c>
      <c r="J71" s="36"/>
      <c r="K71" s="109"/>
      <c r="L71" s="115"/>
      <c r="M71"/>
      <c r="N71" s="328"/>
      <c r="O71" s="361"/>
      <c r="P71" s="307"/>
      <c r="Q71" s="327"/>
      <c r="R71" s="348"/>
      <c r="S71" s="367"/>
    </row>
    <row r="72" spans="1:19" ht="15.75">
      <c r="A72" s="5"/>
      <c r="B72" s="47"/>
      <c r="C72" s="306"/>
      <c r="D72" s="14"/>
      <c r="E72" s="382"/>
      <c r="F72" s="16"/>
      <c r="G72" s="15"/>
      <c r="H72" s="384"/>
      <c r="I72" s="16">
        <f t="shared" si="9"/>
        <v>0</v>
      </c>
      <c r="J72" s="36"/>
      <c r="K72" s="109"/>
      <c r="L72" s="115"/>
      <c r="M72"/>
      <c r="N72" s="328"/>
      <c r="O72" s="368"/>
      <c r="P72" s="327"/>
      <c r="Q72" s="327"/>
      <c r="R72" s="348"/>
      <c r="S72" s="367"/>
    </row>
    <row r="73" spans="1:19" ht="15.75">
      <c r="A73" s="37">
        <v>10</v>
      </c>
      <c r="B73" s="46" t="s">
        <v>43</v>
      </c>
      <c r="C73" s="304"/>
      <c r="D73" s="21" t="s">
        <v>168</v>
      </c>
      <c r="E73" s="390"/>
      <c r="F73" s="55" t="s">
        <v>78</v>
      </c>
      <c r="G73" s="55" t="s">
        <v>79</v>
      </c>
      <c r="H73" s="391"/>
      <c r="I73" s="56" t="s">
        <v>24</v>
      </c>
      <c r="J73" s="56">
        <v>10.9</v>
      </c>
      <c r="K73" s="109"/>
      <c r="L73" s="115"/>
      <c r="M73"/>
      <c r="N73" s="328"/>
      <c r="O73" s="361"/>
      <c r="P73" s="307"/>
      <c r="Q73" s="327"/>
      <c r="R73" s="343"/>
      <c r="S73" s="367"/>
    </row>
    <row r="74" spans="1:19" ht="14.45" customHeight="1">
      <c r="A74" s="5"/>
      <c r="B74" s="47"/>
      <c r="C74" s="420" t="s">
        <v>196</v>
      </c>
      <c r="D74" s="421" t="s">
        <v>168</v>
      </c>
      <c r="E74" s="422">
        <v>5</v>
      </c>
      <c r="F74" s="423">
        <v>91</v>
      </c>
      <c r="G74" s="423">
        <v>90</v>
      </c>
      <c r="H74" s="427"/>
      <c r="I74" s="425">
        <f t="shared" ref="I74:I79" si="10">SUM(F74:H74)</f>
        <v>181</v>
      </c>
      <c r="J74" s="426">
        <v>186</v>
      </c>
      <c r="K74" s="109"/>
      <c r="L74" s="115">
        <f>SUM(J74:J79)</f>
        <v>548</v>
      </c>
      <c r="M74"/>
      <c r="N74" s="328"/>
      <c r="O74" s="361"/>
      <c r="P74" s="307"/>
      <c r="Q74" s="327"/>
      <c r="R74" s="352"/>
      <c r="S74" s="367"/>
    </row>
    <row r="75" spans="1:19" ht="15.75">
      <c r="A75" s="5"/>
      <c r="B75" s="47"/>
      <c r="C75" s="420" t="s">
        <v>197</v>
      </c>
      <c r="D75" s="421" t="s">
        <v>168</v>
      </c>
      <c r="E75" s="422">
        <v>5</v>
      </c>
      <c r="F75" s="423">
        <v>88</v>
      </c>
      <c r="G75" s="423">
        <v>92</v>
      </c>
      <c r="H75" s="427"/>
      <c r="I75" s="425">
        <f t="shared" si="10"/>
        <v>180</v>
      </c>
      <c r="J75" s="426">
        <v>185</v>
      </c>
      <c r="K75" s="109"/>
      <c r="L75" s="115"/>
      <c r="M75"/>
      <c r="N75" s="328"/>
      <c r="O75" s="361"/>
      <c r="P75" s="307"/>
      <c r="Q75" s="327"/>
      <c r="R75" s="343"/>
      <c r="S75" s="367"/>
    </row>
    <row r="76" spans="1:19" ht="17.45" customHeight="1">
      <c r="A76" s="5"/>
      <c r="B76" s="47"/>
      <c r="C76" s="420" t="s">
        <v>227</v>
      </c>
      <c r="D76" s="421" t="s">
        <v>168</v>
      </c>
      <c r="E76" s="422">
        <v>5</v>
      </c>
      <c r="F76" s="423">
        <v>88</v>
      </c>
      <c r="G76" s="423">
        <v>84</v>
      </c>
      <c r="H76" s="427"/>
      <c r="I76" s="425">
        <f t="shared" si="10"/>
        <v>172</v>
      </c>
      <c r="J76" s="426">
        <v>177</v>
      </c>
      <c r="K76" s="109"/>
      <c r="L76" s="115"/>
      <c r="M76"/>
      <c r="N76" s="328"/>
      <c r="O76" s="90"/>
      <c r="P76" s="264"/>
      <c r="Q76" s="270"/>
      <c r="R76" s="266"/>
      <c r="S76" s="66"/>
    </row>
    <row r="77" spans="1:19" ht="17.45" customHeight="1">
      <c r="A77" s="5"/>
      <c r="B77" s="47"/>
      <c r="C77" s="307" t="s">
        <v>201</v>
      </c>
      <c r="D77" s="326" t="s">
        <v>168</v>
      </c>
      <c r="E77" s="382">
        <v>5</v>
      </c>
      <c r="F77" s="388">
        <v>84</v>
      </c>
      <c r="G77" s="388">
        <v>80</v>
      </c>
      <c r="H77" s="384"/>
      <c r="I77" s="16">
        <f t="shared" si="10"/>
        <v>164</v>
      </c>
      <c r="J77" s="66"/>
      <c r="K77" s="109"/>
      <c r="L77" s="115"/>
      <c r="M77"/>
    </row>
    <row r="78" spans="1:19" ht="17.45" customHeight="1">
      <c r="A78" s="5"/>
      <c r="B78" s="47"/>
      <c r="C78" s="299" t="s">
        <v>228</v>
      </c>
      <c r="D78" s="14" t="s">
        <v>168</v>
      </c>
      <c r="E78" s="382">
        <v>8</v>
      </c>
      <c r="F78" s="388">
        <v>83</v>
      </c>
      <c r="G78" s="388">
        <v>86</v>
      </c>
      <c r="H78" s="385"/>
      <c r="I78" s="16">
        <f t="shared" si="10"/>
        <v>169</v>
      </c>
      <c r="J78" s="36"/>
      <c r="K78" s="109" t="s">
        <v>22</v>
      </c>
      <c r="L78" s="115"/>
      <c r="M78"/>
    </row>
    <row r="79" spans="1:19" ht="17.45" customHeight="1">
      <c r="A79" s="5"/>
      <c r="B79" s="47"/>
      <c r="C79" s="306"/>
      <c r="D79" s="14"/>
      <c r="E79" s="382"/>
      <c r="F79" s="13"/>
      <c r="G79" s="488">
        <f>SUM(G74,G75,G76)</f>
        <v>266</v>
      </c>
      <c r="H79" s="385"/>
      <c r="I79" s="16"/>
      <c r="J79" s="66"/>
      <c r="K79" s="109" t="s">
        <v>22</v>
      </c>
      <c r="L79" s="115" t="s">
        <v>22</v>
      </c>
      <c r="M79"/>
    </row>
    <row r="80" spans="1:19" ht="17.45" customHeight="1">
      <c r="A80" s="37">
        <v>3</v>
      </c>
      <c r="B80" s="46"/>
      <c r="C80" s="29"/>
      <c r="D80" s="21" t="s">
        <v>248</v>
      </c>
      <c r="E80" s="37"/>
      <c r="F80" s="55" t="s">
        <v>78</v>
      </c>
      <c r="G80" s="55" t="s">
        <v>79</v>
      </c>
      <c r="H80" s="56"/>
      <c r="I80" s="56" t="s">
        <v>24</v>
      </c>
      <c r="J80" s="56">
        <v>10.9</v>
      </c>
      <c r="K80" s="109" t="s">
        <v>22</v>
      </c>
      <c r="L80" s="115"/>
      <c r="M80"/>
    </row>
    <row r="81" spans="1:13" ht="17.45" customHeight="1">
      <c r="A81" s="5"/>
      <c r="B81" s="90"/>
      <c r="C81" s="307" t="s">
        <v>208</v>
      </c>
      <c r="D81" s="299" t="s">
        <v>248</v>
      </c>
      <c r="E81" s="414"/>
      <c r="F81" s="266">
        <v>90</v>
      </c>
      <c r="G81" s="417">
        <v>86</v>
      </c>
      <c r="H81" s="15"/>
      <c r="I81" s="16">
        <f t="shared" ref="I81:I86" si="11">SUM(F81:H81)</f>
        <v>176</v>
      </c>
      <c r="J81" s="36"/>
      <c r="K81" s="109"/>
      <c r="L81" s="115"/>
      <c r="M81"/>
    </row>
    <row r="82" spans="1:13" ht="17.45" customHeight="1">
      <c r="A82" s="5"/>
      <c r="B82" s="48"/>
      <c r="C82" s="299" t="s">
        <v>186</v>
      </c>
      <c r="D82" s="464" t="s">
        <v>248</v>
      </c>
      <c r="E82" s="11"/>
      <c r="F82" s="32">
        <v>88</v>
      </c>
      <c r="G82" s="32">
        <v>84</v>
      </c>
      <c r="H82" s="32"/>
      <c r="I82" s="16">
        <f t="shared" si="11"/>
        <v>172</v>
      </c>
      <c r="J82" s="36"/>
      <c r="K82" s="109" t="s">
        <v>22</v>
      </c>
      <c r="L82" s="115">
        <f>SUM(K81:K85)</f>
        <v>0</v>
      </c>
      <c r="M82"/>
    </row>
    <row r="83" spans="1:13" ht="17.45" customHeight="1">
      <c r="A83" s="5"/>
      <c r="B83" s="47"/>
      <c r="C83" s="157"/>
      <c r="D83" s="14"/>
      <c r="E83" s="11"/>
      <c r="F83" s="32"/>
      <c r="G83" s="32"/>
      <c r="H83" s="32"/>
      <c r="I83" s="16">
        <f t="shared" si="11"/>
        <v>0</v>
      </c>
      <c r="J83" s="66" t="s">
        <v>22</v>
      </c>
      <c r="K83" s="109" t="s">
        <v>22</v>
      </c>
      <c r="L83" s="115"/>
      <c r="M83"/>
    </row>
    <row r="84" spans="1:13" ht="15.75">
      <c r="A84" s="5"/>
      <c r="B84" s="48"/>
      <c r="C84" s="31"/>
      <c r="D84" s="14"/>
      <c r="E84" s="11"/>
      <c r="F84" s="13"/>
      <c r="G84" s="13"/>
      <c r="H84" s="13"/>
      <c r="I84" s="16">
        <f t="shared" si="11"/>
        <v>0</v>
      </c>
      <c r="J84" s="36"/>
      <c r="K84" s="109"/>
      <c r="L84" s="115"/>
      <c r="M84"/>
    </row>
    <row r="85" spans="1:13" ht="15.75">
      <c r="A85" s="5"/>
      <c r="B85" s="47"/>
      <c r="C85" s="31"/>
      <c r="D85" s="14"/>
      <c r="E85" s="11"/>
      <c r="F85" s="32"/>
      <c r="G85" s="32"/>
      <c r="H85" s="32"/>
      <c r="I85" s="16">
        <f t="shared" si="11"/>
        <v>0</v>
      </c>
      <c r="J85" s="36"/>
      <c r="K85" s="109"/>
      <c r="L85" s="115"/>
      <c r="M85"/>
    </row>
    <row r="86" spans="1:13" ht="15.75">
      <c r="A86" s="5"/>
      <c r="B86" s="47"/>
      <c r="C86" s="31"/>
      <c r="D86" s="14"/>
      <c r="E86" s="11"/>
      <c r="F86" s="32"/>
      <c r="G86" s="32"/>
      <c r="H86" s="32"/>
      <c r="I86" s="16">
        <f t="shared" si="11"/>
        <v>0</v>
      </c>
      <c r="J86" s="36"/>
      <c r="K86" s="109" t="s">
        <v>22</v>
      </c>
      <c r="L86" s="115"/>
      <c r="M86"/>
    </row>
    <row r="87" spans="1:13" ht="15.75">
      <c r="A87" s="57" t="s">
        <v>80</v>
      </c>
      <c r="B87" s="49">
        <v>1</v>
      </c>
      <c r="C87" s="24" t="s">
        <v>99</v>
      </c>
      <c r="D87" s="25" t="s">
        <v>42</v>
      </c>
      <c r="E87" s="18"/>
      <c r="F87" s="54" t="s">
        <v>78</v>
      </c>
      <c r="G87" s="54" t="s">
        <v>79</v>
      </c>
      <c r="H87" s="54"/>
      <c r="I87" s="35" t="s">
        <v>24</v>
      </c>
      <c r="J87" s="35" t="s">
        <v>30</v>
      </c>
      <c r="K87" s="109"/>
      <c r="L87" s="115"/>
      <c r="M87"/>
    </row>
    <row r="88" spans="1:13" ht="15.75">
      <c r="A88" s="57" t="s">
        <v>80</v>
      </c>
      <c r="B88" s="49">
        <v>2</v>
      </c>
      <c r="C88" s="24" t="s">
        <v>74</v>
      </c>
      <c r="D88" s="25" t="s">
        <v>42</v>
      </c>
      <c r="E88" s="18"/>
      <c r="F88" s="54" t="s">
        <v>78</v>
      </c>
      <c r="G88" s="54" t="s">
        <v>79</v>
      </c>
      <c r="H88" s="54"/>
      <c r="I88" s="35" t="s">
        <v>24</v>
      </c>
      <c r="J88" s="35" t="s">
        <v>30</v>
      </c>
      <c r="K88" s="109"/>
      <c r="L88" s="115"/>
      <c r="M88"/>
    </row>
    <row r="89" spans="1:13" ht="15.75">
      <c r="A89" s="57" t="s">
        <v>80</v>
      </c>
      <c r="B89" s="49">
        <v>3</v>
      </c>
      <c r="C89" s="27" t="s">
        <v>75</v>
      </c>
      <c r="D89" s="25" t="s">
        <v>42</v>
      </c>
      <c r="E89" s="18"/>
      <c r="F89" s="54" t="s">
        <v>78</v>
      </c>
      <c r="G89" s="54" t="s">
        <v>79</v>
      </c>
      <c r="H89" s="54"/>
      <c r="I89" s="35" t="s">
        <v>24</v>
      </c>
      <c r="J89" s="35" t="s">
        <v>30</v>
      </c>
      <c r="K89" s="109"/>
      <c r="L89" s="115"/>
      <c r="M89"/>
    </row>
    <row r="90" spans="1:13" ht="15.75">
      <c r="A90" s="57" t="s">
        <v>80</v>
      </c>
      <c r="B90" s="49">
        <v>4</v>
      </c>
      <c r="C90" s="24" t="s">
        <v>97</v>
      </c>
      <c r="D90" s="25" t="s">
        <v>42</v>
      </c>
      <c r="E90" s="18"/>
      <c r="F90" s="54" t="s">
        <v>78</v>
      </c>
      <c r="G90" s="54" t="s">
        <v>79</v>
      </c>
      <c r="H90" s="54"/>
      <c r="I90" s="35" t="s">
        <v>24</v>
      </c>
      <c r="J90" s="35" t="s">
        <v>30</v>
      </c>
      <c r="K90" s="109"/>
      <c r="L90" s="115"/>
      <c r="M90"/>
    </row>
    <row r="91" spans="1:13" ht="15.75">
      <c r="A91" s="57" t="s">
        <v>80</v>
      </c>
      <c r="B91" s="51">
        <v>5</v>
      </c>
      <c r="C91" s="28" t="s">
        <v>98</v>
      </c>
      <c r="D91" s="25" t="s">
        <v>42</v>
      </c>
      <c r="E91" s="18"/>
      <c r="F91" s="54" t="s">
        <v>78</v>
      </c>
      <c r="G91" s="54" t="s">
        <v>79</v>
      </c>
      <c r="H91" s="54"/>
      <c r="I91" s="35" t="s">
        <v>24</v>
      </c>
      <c r="J91" s="35" t="s">
        <v>30</v>
      </c>
      <c r="K91" s="109"/>
      <c r="L91" s="115"/>
      <c r="M91"/>
    </row>
    <row r="92" spans="1:13" ht="15.75">
      <c r="A92" s="57" t="s">
        <v>80</v>
      </c>
      <c r="B92" s="50">
        <v>6</v>
      </c>
      <c r="C92" s="27" t="s">
        <v>77</v>
      </c>
      <c r="D92" s="25" t="s">
        <v>42</v>
      </c>
      <c r="E92" s="18"/>
      <c r="F92" s="54" t="s">
        <v>78</v>
      </c>
      <c r="G92" s="54" t="s">
        <v>79</v>
      </c>
      <c r="H92" s="54"/>
      <c r="I92" s="35" t="s">
        <v>24</v>
      </c>
      <c r="J92" s="35" t="s">
        <v>30</v>
      </c>
      <c r="K92" s="111"/>
      <c r="L92" s="117"/>
      <c r="M92"/>
    </row>
    <row r="93" spans="1:13" ht="14.45" customHeight="1">
      <c r="C93"/>
      <c r="I93"/>
      <c r="L93" s="118"/>
      <c r="M93"/>
    </row>
    <row r="94" spans="1:13" ht="14.45" customHeight="1">
      <c r="A94" s="161"/>
      <c r="C94"/>
      <c r="I94"/>
      <c r="K94"/>
      <c r="L94"/>
      <c r="M94"/>
    </row>
    <row r="95" spans="1:13" ht="18" customHeight="1">
      <c r="C95"/>
      <c r="I95"/>
      <c r="L95" s="118"/>
      <c r="M95"/>
    </row>
    <row r="96" spans="1:13" ht="14.45" customHeight="1">
      <c r="C96"/>
      <c r="I96"/>
      <c r="L96" s="118"/>
      <c r="M96"/>
    </row>
    <row r="97" spans="3:13" ht="17.25" customHeight="1">
      <c r="C97"/>
      <c r="I97"/>
      <c r="L97" s="118"/>
      <c r="M97"/>
    </row>
  </sheetData>
  <sortState ref="P36:R43">
    <sortCondition descending="1" ref="R36:R43"/>
  </sortState>
  <phoneticPr fontId="60" type="noConversion"/>
  <pageMargins left="0.48333333333333334" right="0.54166666666666663" top="0.6333333333333333" bottom="0.60833333333333328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79"/>
  <sheetViews>
    <sheetView zoomScaleNormal="100" workbookViewId="0">
      <selection activeCell="I102" sqref="I102"/>
    </sheetView>
  </sheetViews>
  <sheetFormatPr defaultRowHeight="12.75"/>
  <cols>
    <col min="1" max="1" width="5.140625" customWidth="1"/>
    <col min="2" max="2" width="6.7109375" customWidth="1"/>
    <col min="3" max="3" width="25.140625" customWidth="1"/>
    <col min="4" max="4" width="14.28515625" customWidth="1"/>
    <col min="5" max="5" width="8.28515625" customWidth="1"/>
    <col min="6" max="6" width="5.140625" customWidth="1"/>
    <col min="7" max="7" width="5.7109375" customWidth="1"/>
    <col min="8" max="8" width="6.28515625" customWidth="1"/>
    <col min="9" max="9" width="8.7109375" customWidth="1"/>
    <col min="10" max="10" width="12" customWidth="1"/>
    <col min="11" max="11" width="11.7109375" customWidth="1"/>
    <col min="12" max="12" width="6.5703125" customWidth="1"/>
    <col min="13" max="13" width="3.42578125" customWidth="1"/>
    <col min="14" max="14" width="7.7109375" customWidth="1"/>
    <col min="15" max="15" width="26" customWidth="1"/>
    <col min="16" max="16" width="14.28515625" customWidth="1"/>
    <col min="17" max="20" width="4.7109375" customWidth="1"/>
    <col min="21" max="21" width="8.140625" customWidth="1"/>
    <col min="22" max="22" width="3.85546875" customWidth="1"/>
    <col min="23" max="23" width="3.5703125" customWidth="1"/>
    <col min="24" max="24" width="8.7109375" customWidth="1"/>
  </cols>
  <sheetData>
    <row r="1" spans="1:12" ht="16.5">
      <c r="A1" s="58"/>
      <c r="B1" s="59"/>
      <c r="C1" s="60" t="s">
        <v>154</v>
      </c>
      <c r="D1" s="64"/>
      <c r="E1" s="61"/>
      <c r="F1" s="62"/>
      <c r="G1" s="63"/>
      <c r="H1" s="63"/>
      <c r="I1" s="63"/>
      <c r="J1" s="65"/>
      <c r="K1" s="107"/>
      <c r="L1" s="113"/>
    </row>
    <row r="2" spans="1:12" ht="16.5">
      <c r="A2" s="228"/>
      <c r="B2" s="229"/>
      <c r="C2" s="30"/>
      <c r="D2" s="144"/>
      <c r="E2" s="230"/>
      <c r="F2" s="231"/>
      <c r="G2" s="232"/>
      <c r="H2" s="232"/>
      <c r="I2" s="232"/>
      <c r="J2" s="233"/>
      <c r="K2" s="109"/>
      <c r="L2" s="115"/>
    </row>
    <row r="3" spans="1:12" ht="30.75" customHeight="1">
      <c r="A3" s="74"/>
      <c r="B3" s="75" t="s">
        <v>111</v>
      </c>
      <c r="C3" s="76"/>
      <c r="D3" s="77"/>
      <c r="E3" s="78" t="s">
        <v>155</v>
      </c>
      <c r="F3" s="78"/>
      <c r="G3" s="79"/>
      <c r="H3" s="79"/>
      <c r="I3" s="80" t="s">
        <v>148</v>
      </c>
      <c r="J3" s="81"/>
      <c r="K3" s="108"/>
      <c r="L3" s="114"/>
    </row>
    <row r="4" spans="1:12" ht="22.5">
      <c r="A4" s="67" t="s">
        <v>46</v>
      </c>
      <c r="B4" s="68" t="s">
        <v>41</v>
      </c>
      <c r="C4" s="69" t="s">
        <v>0</v>
      </c>
      <c r="D4" s="69" t="s">
        <v>1</v>
      </c>
      <c r="E4" s="70" t="s">
        <v>45</v>
      </c>
      <c r="F4" s="71"/>
      <c r="G4" s="72"/>
      <c r="H4" s="72"/>
      <c r="I4" s="73"/>
      <c r="J4" s="73"/>
      <c r="K4" s="112"/>
      <c r="L4" s="118"/>
    </row>
    <row r="5" spans="1:12" ht="15.75">
      <c r="A5" s="37">
        <v>3</v>
      </c>
      <c r="B5" s="46" t="s">
        <v>43</v>
      </c>
      <c r="C5" s="29" t="s">
        <v>44</v>
      </c>
      <c r="D5" s="21"/>
      <c r="E5" s="37"/>
      <c r="F5" s="55" t="s">
        <v>78</v>
      </c>
      <c r="G5" s="55" t="s">
        <v>79</v>
      </c>
      <c r="H5" s="56"/>
      <c r="I5" s="56" t="s">
        <v>24</v>
      </c>
      <c r="J5" s="56">
        <v>10.9</v>
      </c>
      <c r="K5" s="109" t="s">
        <v>22</v>
      </c>
      <c r="L5" s="115"/>
    </row>
    <row r="6" spans="1:12" ht="15.75">
      <c r="A6" s="5">
        <v>2</v>
      </c>
      <c r="B6" s="47"/>
      <c r="C6" s="91"/>
      <c r="D6" s="14"/>
      <c r="E6" s="11"/>
      <c r="F6" s="13"/>
      <c r="G6" s="13"/>
      <c r="H6" s="13"/>
      <c r="I6" s="16">
        <f t="shared" ref="I6:I11" si="0">SUM(F6:H6)</f>
        <v>0</v>
      </c>
      <c r="J6" s="36"/>
      <c r="K6" s="109"/>
      <c r="L6" s="115">
        <f>SUM(K6:K11)</f>
        <v>0</v>
      </c>
    </row>
    <row r="7" spans="1:12" ht="15.75">
      <c r="A7" s="5">
        <v>2</v>
      </c>
      <c r="B7" s="47"/>
      <c r="C7" s="26"/>
      <c r="D7" s="14"/>
      <c r="E7" s="11"/>
      <c r="F7" s="13"/>
      <c r="G7" s="13"/>
      <c r="H7" s="13"/>
      <c r="I7" s="16">
        <f t="shared" si="0"/>
        <v>0</v>
      </c>
      <c r="J7" s="36"/>
      <c r="K7" s="109"/>
      <c r="L7" s="115"/>
    </row>
    <row r="8" spans="1:12" ht="15.75">
      <c r="A8" s="5">
        <v>1</v>
      </c>
      <c r="B8" s="47"/>
      <c r="C8" s="26"/>
      <c r="D8" s="14"/>
      <c r="E8" s="11"/>
      <c r="F8" s="16"/>
      <c r="G8" s="16"/>
      <c r="H8" s="16"/>
      <c r="I8" s="16">
        <f t="shared" si="0"/>
        <v>0</v>
      </c>
      <c r="J8" s="36"/>
      <c r="K8" s="109"/>
      <c r="L8" s="115"/>
    </row>
    <row r="9" spans="1:12" ht="15.75">
      <c r="A9" s="5">
        <v>1</v>
      </c>
      <c r="B9" s="47"/>
      <c r="C9" s="26"/>
      <c r="D9" s="14"/>
      <c r="E9" s="11"/>
      <c r="F9" s="15"/>
      <c r="G9" s="15"/>
      <c r="H9" s="15"/>
      <c r="I9" s="16">
        <f t="shared" si="0"/>
        <v>0</v>
      </c>
      <c r="J9" s="36"/>
      <c r="K9" s="109"/>
      <c r="L9" s="115"/>
    </row>
    <row r="10" spans="1:12" ht="15.75">
      <c r="A10" s="5">
        <v>1</v>
      </c>
      <c r="B10" s="47"/>
      <c r="C10" s="26"/>
      <c r="D10" s="14"/>
      <c r="E10" s="11"/>
      <c r="F10" s="13"/>
      <c r="G10" s="13"/>
      <c r="H10" s="13"/>
      <c r="I10" s="16">
        <f t="shared" si="0"/>
        <v>0</v>
      </c>
      <c r="J10" s="36"/>
      <c r="K10" s="109"/>
      <c r="L10" s="115"/>
    </row>
    <row r="11" spans="1:12" ht="15.75">
      <c r="A11" s="5">
        <v>1</v>
      </c>
      <c r="B11" s="88"/>
      <c r="C11" s="88"/>
      <c r="D11" s="14"/>
      <c r="E11" s="11"/>
      <c r="F11" s="47"/>
      <c r="G11" s="47"/>
      <c r="H11" s="47"/>
      <c r="I11" s="16">
        <f t="shared" si="0"/>
        <v>0</v>
      </c>
      <c r="J11" s="36"/>
      <c r="K11" s="109"/>
      <c r="L11" s="115"/>
    </row>
    <row r="12" spans="1:12" ht="15.75">
      <c r="A12" s="37">
        <v>3</v>
      </c>
      <c r="B12" s="46" t="s">
        <v>43</v>
      </c>
      <c r="C12" s="29" t="s">
        <v>44</v>
      </c>
      <c r="D12" s="21"/>
      <c r="E12" s="37"/>
      <c r="F12" s="55" t="s">
        <v>78</v>
      </c>
      <c r="G12" s="55" t="s">
        <v>79</v>
      </c>
      <c r="H12" s="56"/>
      <c r="I12" s="56" t="s">
        <v>24</v>
      </c>
      <c r="J12" s="56">
        <v>10.9</v>
      </c>
      <c r="K12" s="110"/>
      <c r="L12" s="116"/>
    </row>
    <row r="13" spans="1:12" ht="15.75">
      <c r="A13" s="5">
        <v>2</v>
      </c>
      <c r="B13" s="48"/>
      <c r="C13" s="26"/>
      <c r="D13" s="14"/>
      <c r="E13" s="11"/>
      <c r="F13" s="13"/>
      <c r="G13" s="13"/>
      <c r="H13" s="13"/>
      <c r="I13" s="16">
        <f t="shared" ref="I13:I18" si="1">SUM(F13:H13)</f>
        <v>0</v>
      </c>
      <c r="J13" s="36"/>
      <c r="K13" s="109"/>
      <c r="L13" s="115">
        <f>SUM(K13:K18)</f>
        <v>0</v>
      </c>
    </row>
    <row r="14" spans="1:12" ht="15.75">
      <c r="A14" s="5">
        <v>2</v>
      </c>
      <c r="B14" s="48"/>
      <c r="C14" s="26"/>
      <c r="D14" s="14"/>
      <c r="E14" s="11"/>
      <c r="F14" s="15"/>
      <c r="G14" s="15"/>
      <c r="H14" s="15"/>
      <c r="I14" s="16">
        <f t="shared" si="1"/>
        <v>0</v>
      </c>
      <c r="J14" s="36"/>
      <c r="K14" s="109"/>
      <c r="L14" s="115"/>
    </row>
    <row r="15" spans="1:12" ht="15.75">
      <c r="A15" s="5">
        <v>1</v>
      </c>
      <c r="B15" s="48"/>
      <c r="C15" s="26"/>
      <c r="D15" s="14"/>
      <c r="E15" s="11"/>
      <c r="F15" s="15"/>
      <c r="G15" s="15"/>
      <c r="H15" s="15"/>
      <c r="I15" s="16">
        <f t="shared" si="1"/>
        <v>0</v>
      </c>
      <c r="J15" s="36"/>
      <c r="K15" s="109"/>
      <c r="L15" s="115"/>
    </row>
    <row r="16" spans="1:12" ht="15.75">
      <c r="A16" s="5">
        <v>1</v>
      </c>
      <c r="B16" s="47"/>
      <c r="C16" s="93"/>
      <c r="D16" s="14"/>
      <c r="E16" s="11"/>
      <c r="F16" s="15"/>
      <c r="G16" s="15"/>
      <c r="H16" s="15"/>
      <c r="I16" s="16">
        <f t="shared" si="1"/>
        <v>0</v>
      </c>
      <c r="J16" s="36"/>
      <c r="K16" s="109"/>
      <c r="L16" s="115"/>
    </row>
    <row r="17" spans="1:12" ht="15.75">
      <c r="A17" s="5">
        <v>1</v>
      </c>
      <c r="B17" s="97"/>
      <c r="C17" s="103"/>
      <c r="D17" s="95"/>
      <c r="E17" s="11"/>
      <c r="F17" s="15"/>
      <c r="G17" s="15"/>
      <c r="H17" s="15"/>
      <c r="I17" s="16">
        <f t="shared" si="1"/>
        <v>0</v>
      </c>
      <c r="J17" s="36"/>
      <c r="K17" s="109"/>
      <c r="L17" s="115"/>
    </row>
    <row r="18" spans="1:12" ht="15.75">
      <c r="A18" s="5">
        <v>1</v>
      </c>
      <c r="B18" s="47"/>
      <c r="C18" s="26"/>
      <c r="D18" s="95"/>
      <c r="E18" s="11"/>
      <c r="F18" s="15"/>
      <c r="G18" s="15"/>
      <c r="H18" s="15"/>
      <c r="I18" s="16">
        <f t="shared" si="1"/>
        <v>0</v>
      </c>
      <c r="J18" s="36"/>
      <c r="K18" s="109" t="s">
        <v>22</v>
      </c>
      <c r="L18" s="115"/>
    </row>
    <row r="19" spans="1:12" ht="18.75" customHeight="1">
      <c r="A19" s="37">
        <v>3</v>
      </c>
      <c r="B19" s="46" t="s">
        <v>43</v>
      </c>
      <c r="C19" s="29" t="s">
        <v>44</v>
      </c>
      <c r="D19" s="21"/>
      <c r="E19" s="37"/>
      <c r="F19" s="55" t="s">
        <v>78</v>
      </c>
      <c r="G19" s="55" t="s">
        <v>79</v>
      </c>
      <c r="H19" s="56"/>
      <c r="I19" s="56" t="s">
        <v>24</v>
      </c>
      <c r="J19" s="56">
        <v>10.9</v>
      </c>
      <c r="K19" s="109" t="s">
        <v>22</v>
      </c>
      <c r="L19" s="115"/>
    </row>
    <row r="20" spans="1:12" ht="15.75">
      <c r="A20" s="5">
        <v>2</v>
      </c>
      <c r="B20" s="47"/>
      <c r="C20" s="26"/>
      <c r="D20" s="14"/>
      <c r="E20" s="11"/>
      <c r="F20" s="15"/>
      <c r="G20" s="15"/>
      <c r="H20" s="15"/>
      <c r="I20" s="16">
        <f t="shared" ref="I20:I25" si="2">SUM(F20:H20)</f>
        <v>0</v>
      </c>
      <c r="J20" s="36"/>
      <c r="K20" s="109"/>
      <c r="L20" s="115">
        <f>SUM(K20:K25)</f>
        <v>0</v>
      </c>
    </row>
    <row r="21" spans="1:12" ht="15.75">
      <c r="A21" s="5">
        <v>1</v>
      </c>
      <c r="B21" s="48"/>
      <c r="C21" s="26"/>
      <c r="D21" s="14"/>
      <c r="E21" s="11"/>
      <c r="F21" s="15"/>
      <c r="G21" s="15"/>
      <c r="H21" s="15"/>
      <c r="I21" s="16">
        <f t="shared" si="2"/>
        <v>0</v>
      </c>
      <c r="J21" s="36"/>
      <c r="K21" s="109"/>
      <c r="L21" s="115"/>
    </row>
    <row r="22" spans="1:12" ht="15.75">
      <c r="A22" s="5">
        <v>1</v>
      </c>
      <c r="B22" s="48"/>
      <c r="C22" s="26"/>
      <c r="D22" s="14"/>
      <c r="E22" s="11"/>
      <c r="F22" s="15"/>
      <c r="G22" s="15"/>
      <c r="H22" s="15"/>
      <c r="I22" s="16">
        <f t="shared" si="2"/>
        <v>0</v>
      </c>
      <c r="J22" s="36"/>
      <c r="K22" s="109"/>
      <c r="L22" s="115"/>
    </row>
    <row r="23" spans="1:12" ht="15.75">
      <c r="A23" s="5">
        <v>1</v>
      </c>
      <c r="B23" s="48"/>
      <c r="C23" s="26"/>
      <c r="D23" s="14"/>
      <c r="E23" s="11"/>
      <c r="F23" s="32"/>
      <c r="G23" s="32"/>
      <c r="H23" s="32"/>
      <c r="I23" s="16">
        <f t="shared" si="2"/>
        <v>0</v>
      </c>
      <c r="J23" s="36"/>
      <c r="K23" s="109"/>
      <c r="L23" s="115"/>
    </row>
    <row r="24" spans="1:12" ht="15.75">
      <c r="A24" s="5">
        <v>1</v>
      </c>
      <c r="B24" s="47"/>
      <c r="C24" s="26"/>
      <c r="D24" s="14"/>
      <c r="E24" s="11"/>
      <c r="F24" s="16"/>
      <c r="G24" s="16"/>
      <c r="H24" s="16"/>
      <c r="I24" s="16">
        <f t="shared" si="2"/>
        <v>0</v>
      </c>
      <c r="J24" s="36"/>
      <c r="K24" s="109"/>
      <c r="L24" s="115"/>
    </row>
    <row r="25" spans="1:12" ht="15.75">
      <c r="A25" s="5">
        <v>0</v>
      </c>
      <c r="B25" s="47"/>
      <c r="C25" s="26"/>
      <c r="D25" s="14"/>
      <c r="E25" s="11"/>
      <c r="F25" s="15"/>
      <c r="G25" s="15"/>
      <c r="H25" s="15"/>
      <c r="I25" s="16">
        <f t="shared" si="2"/>
        <v>0</v>
      </c>
      <c r="J25" s="36"/>
      <c r="K25" s="109"/>
      <c r="L25" s="115"/>
    </row>
    <row r="26" spans="1:12" ht="15.75">
      <c r="A26" s="37">
        <v>3</v>
      </c>
      <c r="B26" s="46" t="s">
        <v>43</v>
      </c>
      <c r="C26" s="29" t="s">
        <v>44</v>
      </c>
      <c r="D26" s="21"/>
      <c r="E26" s="37"/>
      <c r="F26" s="55" t="s">
        <v>78</v>
      </c>
      <c r="G26" s="55" t="s">
        <v>79</v>
      </c>
      <c r="H26" s="56"/>
      <c r="I26" s="56" t="s">
        <v>24</v>
      </c>
      <c r="J26" s="56">
        <v>10.9</v>
      </c>
      <c r="K26" s="109" t="s">
        <v>22</v>
      </c>
      <c r="L26" s="115"/>
    </row>
    <row r="27" spans="1:12" ht="15.75">
      <c r="A27" s="5">
        <v>1</v>
      </c>
      <c r="B27" s="90"/>
      <c r="C27" s="26"/>
      <c r="D27" s="14"/>
      <c r="E27" s="11"/>
      <c r="F27" s="16"/>
      <c r="G27" s="15"/>
      <c r="H27" s="15"/>
      <c r="I27" s="16">
        <f t="shared" ref="I27:I32" si="3">SUM(F27:H27)</f>
        <v>0</v>
      </c>
      <c r="J27" s="36"/>
      <c r="K27" s="109"/>
      <c r="L27" s="115">
        <f>SUM(K27:K32)</f>
        <v>0</v>
      </c>
    </row>
    <row r="28" spans="1:12" ht="15.75">
      <c r="A28" s="5">
        <v>1</v>
      </c>
      <c r="B28" s="47"/>
      <c r="C28" s="26"/>
      <c r="D28" s="14"/>
      <c r="E28" s="11"/>
      <c r="F28" s="16"/>
      <c r="G28" s="15"/>
      <c r="H28" s="15"/>
      <c r="I28" s="16">
        <f t="shared" si="3"/>
        <v>0</v>
      </c>
      <c r="J28" s="36"/>
      <c r="K28" s="109"/>
      <c r="L28" s="115"/>
    </row>
    <row r="29" spans="1:12" ht="15.75">
      <c r="A29" s="5">
        <v>1</v>
      </c>
      <c r="B29" s="47"/>
      <c r="C29" s="26"/>
      <c r="D29" s="14"/>
      <c r="E29" s="11"/>
      <c r="F29" s="16"/>
      <c r="G29" s="16"/>
      <c r="H29" s="16"/>
      <c r="I29" s="16">
        <f t="shared" si="3"/>
        <v>0</v>
      </c>
      <c r="J29" s="36"/>
      <c r="K29" s="109"/>
      <c r="L29" s="120"/>
    </row>
    <row r="30" spans="1:12" ht="15.75">
      <c r="A30" s="5"/>
      <c r="B30" s="47"/>
      <c r="C30" s="26"/>
      <c r="D30" s="14"/>
      <c r="E30" s="11"/>
      <c r="F30" s="13"/>
      <c r="G30" s="13"/>
      <c r="H30" s="13"/>
      <c r="I30" s="16">
        <f t="shared" si="3"/>
        <v>0</v>
      </c>
      <c r="J30" s="36"/>
      <c r="K30" s="109"/>
      <c r="L30" s="120"/>
    </row>
    <row r="31" spans="1:12" ht="15.75">
      <c r="A31" s="5">
        <v>1</v>
      </c>
      <c r="B31" s="47"/>
      <c r="C31" s="26"/>
      <c r="D31" s="14"/>
      <c r="E31" s="11"/>
      <c r="F31" s="13"/>
      <c r="G31" s="13"/>
      <c r="H31" s="13"/>
      <c r="I31" s="16">
        <f t="shared" si="3"/>
        <v>0</v>
      </c>
      <c r="J31" s="36"/>
      <c r="K31" s="109"/>
      <c r="L31" s="115"/>
    </row>
    <row r="32" spans="1:12" ht="15.75">
      <c r="A32" s="5">
        <v>1</v>
      </c>
      <c r="B32" s="47"/>
      <c r="C32" s="26"/>
      <c r="D32" s="14"/>
      <c r="E32" s="11"/>
      <c r="F32" s="16"/>
      <c r="G32" s="15"/>
      <c r="H32" s="15"/>
      <c r="I32" s="16">
        <f t="shared" si="3"/>
        <v>0</v>
      </c>
      <c r="J32" s="99" t="s">
        <v>22</v>
      </c>
      <c r="K32" s="112"/>
      <c r="L32" s="115"/>
    </row>
    <row r="33" spans="1:12" ht="15.75">
      <c r="A33" s="37">
        <v>3</v>
      </c>
      <c r="B33" s="46" t="s">
        <v>43</v>
      </c>
      <c r="C33" s="29"/>
      <c r="D33" s="21"/>
      <c r="E33" s="37"/>
      <c r="F33" s="55" t="s">
        <v>78</v>
      </c>
      <c r="G33" s="55" t="s">
        <v>79</v>
      </c>
      <c r="H33" s="56"/>
      <c r="I33" s="56" t="s">
        <v>24</v>
      </c>
      <c r="J33" s="56">
        <v>10.9</v>
      </c>
      <c r="K33" s="109" t="s">
        <v>22</v>
      </c>
      <c r="L33" s="115"/>
    </row>
    <row r="34" spans="1:12" ht="15.75">
      <c r="A34" s="5">
        <v>2</v>
      </c>
      <c r="B34" s="47"/>
      <c r="C34" s="26"/>
      <c r="D34" s="14"/>
      <c r="E34" s="11"/>
      <c r="F34" s="16"/>
      <c r="G34" s="15"/>
      <c r="H34" s="15"/>
      <c r="I34" s="16">
        <f t="shared" ref="I34:I39" si="4">SUM(F34:H34)</f>
        <v>0</v>
      </c>
      <c r="J34" s="100" t="s">
        <v>22</v>
      </c>
      <c r="K34" s="109"/>
      <c r="L34" s="115">
        <f>SUM(K34:K39)</f>
        <v>0</v>
      </c>
    </row>
    <row r="35" spans="1:12" ht="15.75">
      <c r="A35" s="5">
        <v>2</v>
      </c>
      <c r="B35" s="47"/>
      <c r="C35" s="26"/>
      <c r="D35" s="14"/>
      <c r="E35" s="11"/>
      <c r="F35" s="16"/>
      <c r="G35" s="15"/>
      <c r="H35" s="15"/>
      <c r="I35" s="16">
        <f t="shared" si="4"/>
        <v>0</v>
      </c>
      <c r="J35" s="100" t="s">
        <v>22</v>
      </c>
      <c r="K35" s="109"/>
      <c r="L35" s="115"/>
    </row>
    <row r="36" spans="1:12" ht="15.75">
      <c r="A36" s="5">
        <v>1</v>
      </c>
      <c r="B36" s="47"/>
      <c r="C36" s="26"/>
      <c r="D36" s="14"/>
      <c r="E36" s="11"/>
      <c r="F36" s="16"/>
      <c r="G36" s="15"/>
      <c r="H36" s="15"/>
      <c r="I36" s="16">
        <f t="shared" si="4"/>
        <v>0</v>
      </c>
      <c r="J36" s="100" t="s">
        <v>22</v>
      </c>
      <c r="K36" s="109"/>
      <c r="L36" s="115"/>
    </row>
    <row r="37" spans="1:12" ht="15.75">
      <c r="A37" s="5">
        <v>1</v>
      </c>
      <c r="B37" s="92"/>
      <c r="C37" s="93"/>
      <c r="D37" s="14"/>
      <c r="E37" s="11"/>
      <c r="F37" s="16"/>
      <c r="G37" s="15"/>
      <c r="H37" s="15"/>
      <c r="I37" s="16">
        <f t="shared" si="4"/>
        <v>0</v>
      </c>
      <c r="J37" s="100" t="s">
        <v>22</v>
      </c>
      <c r="K37" s="109"/>
      <c r="L37" s="120">
        <f>H34+H36+H37</f>
        <v>0</v>
      </c>
    </row>
    <row r="38" spans="1:12" ht="15.75">
      <c r="A38" s="5">
        <v>1</v>
      </c>
      <c r="B38" s="90"/>
      <c r="C38" s="93"/>
      <c r="D38" s="14"/>
      <c r="E38" s="11"/>
      <c r="F38" s="16"/>
      <c r="G38" s="15"/>
      <c r="H38" s="15"/>
      <c r="I38" s="16">
        <f t="shared" si="4"/>
        <v>0</v>
      </c>
      <c r="J38" s="36"/>
      <c r="K38" s="109"/>
      <c r="L38" s="115"/>
    </row>
    <row r="39" spans="1:12" ht="15.75">
      <c r="A39" s="5">
        <v>0</v>
      </c>
      <c r="B39" s="47"/>
      <c r="C39" s="26"/>
      <c r="D39" s="14"/>
      <c r="E39" s="11"/>
      <c r="F39" s="16"/>
      <c r="G39" s="15"/>
      <c r="H39" s="15"/>
      <c r="I39" s="16">
        <f t="shared" si="4"/>
        <v>0</v>
      </c>
      <c r="J39" s="99" t="s">
        <v>22</v>
      </c>
      <c r="K39" s="109"/>
      <c r="L39" s="115"/>
    </row>
    <row r="40" spans="1:12" ht="15.75">
      <c r="A40" s="37">
        <v>3</v>
      </c>
      <c r="B40" s="46" t="s">
        <v>43</v>
      </c>
      <c r="C40" s="29" t="s">
        <v>44</v>
      </c>
      <c r="D40" s="21"/>
      <c r="E40" s="37"/>
      <c r="F40" s="55" t="s">
        <v>78</v>
      </c>
      <c r="G40" s="55" t="s">
        <v>79</v>
      </c>
      <c r="H40" s="56"/>
      <c r="I40" s="56" t="s">
        <v>24</v>
      </c>
      <c r="J40" s="56">
        <v>10.9</v>
      </c>
      <c r="K40" s="109"/>
      <c r="L40" s="115"/>
    </row>
    <row r="41" spans="1:12" ht="15.75">
      <c r="A41" s="5">
        <v>2</v>
      </c>
      <c r="B41" s="47"/>
      <c r="C41" s="26"/>
      <c r="D41" s="14"/>
      <c r="E41" s="11"/>
      <c r="F41" s="13"/>
      <c r="G41" s="13"/>
      <c r="H41" s="13"/>
      <c r="I41" s="16">
        <f t="shared" ref="I41:I46" si="5">SUM(F41:H41)</f>
        <v>0</v>
      </c>
      <c r="J41" s="36"/>
      <c r="K41" s="109"/>
      <c r="L41" s="115">
        <f>SUM(K41:K46)</f>
        <v>0</v>
      </c>
    </row>
    <row r="42" spans="1:12" ht="15.75">
      <c r="A42" s="5">
        <v>2</v>
      </c>
      <c r="B42" s="47"/>
      <c r="C42" s="26"/>
      <c r="D42" s="14"/>
      <c r="E42" s="11"/>
      <c r="F42" s="13"/>
      <c r="G42" s="13"/>
      <c r="H42" s="13"/>
      <c r="I42" s="16">
        <f t="shared" si="5"/>
        <v>0</v>
      </c>
      <c r="J42" s="36"/>
      <c r="K42" s="109"/>
      <c r="L42" s="115"/>
    </row>
    <row r="43" spans="1:12" ht="15.75">
      <c r="A43" s="5">
        <v>1</v>
      </c>
      <c r="B43" s="47"/>
      <c r="C43" s="26"/>
      <c r="D43" s="14"/>
      <c r="E43" s="11"/>
      <c r="F43" s="16"/>
      <c r="G43" s="15"/>
      <c r="H43" s="15"/>
      <c r="I43" s="16">
        <f t="shared" si="5"/>
        <v>0</v>
      </c>
      <c r="J43" s="36"/>
      <c r="K43" s="109"/>
      <c r="L43" s="115" t="s">
        <v>22</v>
      </c>
    </row>
    <row r="44" spans="1:12" ht="15.75">
      <c r="A44" s="5">
        <v>1</v>
      </c>
      <c r="B44" s="47"/>
      <c r="C44" s="26"/>
      <c r="D44" s="14"/>
      <c r="E44" s="11"/>
      <c r="F44" s="16"/>
      <c r="G44" s="15"/>
      <c r="H44" s="15"/>
      <c r="I44" s="16">
        <f t="shared" si="5"/>
        <v>0</v>
      </c>
      <c r="J44" s="36"/>
      <c r="K44" s="109" t="s">
        <v>22</v>
      </c>
      <c r="L44" s="115"/>
    </row>
    <row r="45" spans="1:12" ht="15.75">
      <c r="A45" s="5">
        <v>1</v>
      </c>
      <c r="B45" s="47"/>
      <c r="D45" s="14"/>
      <c r="E45" s="11"/>
      <c r="F45" s="13"/>
      <c r="G45" s="13"/>
      <c r="H45" s="13"/>
      <c r="I45" s="16">
        <f t="shared" si="5"/>
        <v>0</v>
      </c>
      <c r="J45" s="36"/>
      <c r="K45" s="109"/>
      <c r="L45" s="115"/>
    </row>
    <row r="46" spans="1:12" ht="15.75">
      <c r="A46" s="5">
        <v>0</v>
      </c>
      <c r="B46" s="47"/>
      <c r="C46" s="26"/>
      <c r="D46" s="14"/>
      <c r="E46" s="11"/>
      <c r="F46" s="13"/>
      <c r="G46" s="96"/>
      <c r="H46" s="96"/>
      <c r="I46" s="16">
        <f t="shared" si="5"/>
        <v>0</v>
      </c>
      <c r="J46" s="36"/>
      <c r="K46" s="109"/>
      <c r="L46" s="115"/>
    </row>
    <row r="47" spans="1:12" ht="15.75">
      <c r="A47" s="37">
        <v>3</v>
      </c>
      <c r="B47" s="46" t="s">
        <v>43</v>
      </c>
      <c r="C47" s="29"/>
      <c r="D47" s="21"/>
      <c r="E47" s="37"/>
      <c r="F47" s="55" t="s">
        <v>78</v>
      </c>
      <c r="G47" s="55" t="s">
        <v>79</v>
      </c>
      <c r="H47" s="56"/>
      <c r="I47" s="56" t="s">
        <v>24</v>
      </c>
      <c r="J47" s="56">
        <v>10.9</v>
      </c>
      <c r="K47" s="109" t="s">
        <v>22</v>
      </c>
      <c r="L47" s="115"/>
    </row>
    <row r="48" spans="1:12" ht="15.75">
      <c r="A48" s="5">
        <v>1</v>
      </c>
      <c r="B48" s="47"/>
      <c r="C48" s="31"/>
      <c r="D48" s="14"/>
      <c r="E48" s="11"/>
      <c r="F48" s="32"/>
      <c r="G48" s="33"/>
      <c r="H48" s="33"/>
      <c r="I48" s="16">
        <f t="shared" ref="I48:I53" si="6">SUM(F48:H48)</f>
        <v>0</v>
      </c>
      <c r="J48" s="36"/>
      <c r="K48" s="109"/>
      <c r="L48" s="115">
        <f>SUM(K48:K53)</f>
        <v>0</v>
      </c>
    </row>
    <row r="49" spans="1:12" ht="15.75">
      <c r="A49" s="5">
        <v>1</v>
      </c>
      <c r="B49" s="47"/>
      <c r="C49" s="31"/>
      <c r="D49" s="14"/>
      <c r="E49" s="11"/>
      <c r="F49" s="32"/>
      <c r="G49" s="32"/>
      <c r="H49" s="32"/>
      <c r="I49" s="16">
        <f t="shared" si="6"/>
        <v>0</v>
      </c>
      <c r="J49" s="36"/>
      <c r="K49" s="109"/>
      <c r="L49" s="115"/>
    </row>
    <row r="50" spans="1:12" ht="15.75">
      <c r="A50" s="5">
        <v>1</v>
      </c>
      <c r="B50" s="47"/>
      <c r="C50" s="31"/>
      <c r="D50" s="14"/>
      <c r="E50" s="11"/>
      <c r="F50" s="32"/>
      <c r="G50" s="32"/>
      <c r="H50" s="32"/>
      <c r="I50" s="16">
        <f t="shared" si="6"/>
        <v>0</v>
      </c>
      <c r="J50" s="36"/>
      <c r="K50" s="109"/>
      <c r="L50" s="115"/>
    </row>
    <row r="51" spans="1:12" ht="15.75">
      <c r="A51" s="5">
        <v>1</v>
      </c>
      <c r="B51" s="47"/>
      <c r="C51" s="31"/>
      <c r="D51" s="14"/>
      <c r="E51" s="11"/>
      <c r="F51" s="32"/>
      <c r="G51" s="33"/>
      <c r="H51" s="33"/>
      <c r="I51" s="16">
        <f t="shared" si="6"/>
        <v>0</v>
      </c>
      <c r="J51" s="36"/>
      <c r="K51" s="109"/>
      <c r="L51" s="115"/>
    </row>
    <row r="52" spans="1:12" ht="15.75">
      <c r="A52" s="5">
        <v>1</v>
      </c>
      <c r="B52" s="47"/>
      <c r="C52" s="31"/>
      <c r="D52" s="14"/>
      <c r="E52" s="11"/>
      <c r="F52" s="32"/>
      <c r="G52" s="33"/>
      <c r="H52" s="33"/>
      <c r="I52" s="16">
        <f t="shared" si="6"/>
        <v>0</v>
      </c>
      <c r="J52" s="36"/>
      <c r="K52" s="109"/>
      <c r="L52" s="115"/>
    </row>
    <row r="53" spans="1:12" ht="15.75">
      <c r="A53" s="5">
        <v>0</v>
      </c>
      <c r="B53" s="47"/>
      <c r="C53" s="31"/>
      <c r="D53" s="14"/>
      <c r="E53" s="11"/>
      <c r="F53" s="32"/>
      <c r="G53" s="32"/>
      <c r="H53" s="32"/>
      <c r="I53" s="16">
        <f t="shared" si="6"/>
        <v>0</v>
      </c>
      <c r="J53" s="36"/>
      <c r="K53" s="109"/>
      <c r="L53" s="115"/>
    </row>
    <row r="54" spans="1:12" ht="15.75">
      <c r="A54" s="37">
        <v>3</v>
      </c>
      <c r="B54" s="46" t="s">
        <v>43</v>
      </c>
      <c r="C54" s="29"/>
      <c r="D54" s="21"/>
      <c r="E54" s="37"/>
      <c r="F54" s="55" t="s">
        <v>78</v>
      </c>
      <c r="G54" s="55" t="s">
        <v>79</v>
      </c>
      <c r="H54" s="56"/>
      <c r="I54" s="56" t="s">
        <v>24</v>
      </c>
      <c r="J54" s="56">
        <v>10.9</v>
      </c>
      <c r="K54" s="109" t="s">
        <v>22</v>
      </c>
      <c r="L54" s="115"/>
    </row>
    <row r="55" spans="1:12" ht="15.75">
      <c r="A55" s="5">
        <v>2</v>
      </c>
      <c r="B55" s="47"/>
      <c r="C55" s="26"/>
      <c r="D55" s="14"/>
      <c r="E55" s="11"/>
      <c r="F55" s="16"/>
      <c r="G55" s="15"/>
      <c r="H55" s="15"/>
      <c r="I55" s="16">
        <f t="shared" ref="I55:I60" si="7">SUM(F55:H55)</f>
        <v>0</v>
      </c>
      <c r="J55" s="36" t="s">
        <v>22</v>
      </c>
      <c r="K55" s="109"/>
      <c r="L55" s="115">
        <f>SUM(K55:K60)</f>
        <v>0</v>
      </c>
    </row>
    <row r="56" spans="1:12" ht="15.75">
      <c r="A56" s="5">
        <v>2</v>
      </c>
      <c r="B56" s="90"/>
      <c r="C56" s="93"/>
      <c r="D56" s="14"/>
      <c r="E56" s="11"/>
      <c r="F56" s="16"/>
      <c r="G56" s="15"/>
      <c r="H56" s="15"/>
      <c r="I56" s="16">
        <f t="shared" si="7"/>
        <v>0</v>
      </c>
      <c r="J56" s="36" t="s">
        <v>22</v>
      </c>
      <c r="K56" s="109"/>
      <c r="L56" s="115"/>
    </row>
    <row r="57" spans="1:12" ht="15.75">
      <c r="A57" s="5">
        <v>1</v>
      </c>
      <c r="B57" s="47"/>
      <c r="C57" s="26"/>
      <c r="D57" s="14"/>
      <c r="E57" s="11"/>
      <c r="F57" s="16"/>
      <c r="G57" s="15"/>
      <c r="H57" s="15"/>
      <c r="I57" s="16">
        <f t="shared" si="7"/>
        <v>0</v>
      </c>
      <c r="J57" s="36" t="s">
        <v>22</v>
      </c>
      <c r="K57" s="109"/>
      <c r="L57" s="115"/>
    </row>
    <row r="58" spans="1:12" ht="15.75">
      <c r="A58" s="5">
        <v>1</v>
      </c>
      <c r="B58" s="90"/>
      <c r="C58" s="93"/>
      <c r="D58" s="14"/>
      <c r="E58" s="11"/>
      <c r="F58" s="16"/>
      <c r="G58" s="16"/>
      <c r="H58" s="16"/>
      <c r="I58" s="16">
        <f t="shared" si="7"/>
        <v>0</v>
      </c>
      <c r="J58" s="36" t="s">
        <v>22</v>
      </c>
      <c r="K58" s="109"/>
      <c r="L58" s="115"/>
    </row>
    <row r="59" spans="1:12" ht="15.75">
      <c r="A59" s="5">
        <v>1</v>
      </c>
      <c r="B59" s="47"/>
      <c r="C59" s="26"/>
      <c r="D59" s="14"/>
      <c r="E59" s="11"/>
      <c r="F59" s="16"/>
      <c r="G59" s="15"/>
      <c r="H59" s="15"/>
      <c r="I59" s="16">
        <f t="shared" si="7"/>
        <v>0</v>
      </c>
      <c r="J59" s="36"/>
      <c r="K59" s="109"/>
      <c r="L59" s="115"/>
    </row>
    <row r="60" spans="1:12" ht="15.75">
      <c r="A60" s="5">
        <v>1</v>
      </c>
      <c r="B60" s="47"/>
      <c r="C60" s="26"/>
      <c r="D60" s="14"/>
      <c r="E60" s="11"/>
      <c r="F60" s="16"/>
      <c r="G60" s="15"/>
      <c r="H60" s="15"/>
      <c r="I60" s="16">
        <f t="shared" si="7"/>
        <v>0</v>
      </c>
      <c r="J60" s="36"/>
      <c r="K60" s="109"/>
      <c r="L60" s="115"/>
    </row>
    <row r="61" spans="1:12" ht="15.75">
      <c r="A61" s="37">
        <v>3</v>
      </c>
      <c r="B61" s="46" t="s">
        <v>43</v>
      </c>
      <c r="C61" s="29"/>
      <c r="D61" s="21"/>
      <c r="E61" s="37"/>
      <c r="F61" s="55" t="s">
        <v>78</v>
      </c>
      <c r="G61" s="55" t="s">
        <v>79</v>
      </c>
      <c r="H61" s="56"/>
      <c r="I61" s="56" t="s">
        <v>24</v>
      </c>
      <c r="J61" s="56">
        <v>10.9</v>
      </c>
      <c r="K61" s="109"/>
      <c r="L61" s="115"/>
    </row>
    <row r="62" spans="1:12" ht="15.75">
      <c r="A62" s="5">
        <v>2</v>
      </c>
      <c r="B62" s="47"/>
      <c r="C62" s="26"/>
      <c r="D62" s="14"/>
      <c r="E62" s="11"/>
      <c r="F62" s="16"/>
      <c r="G62" s="15"/>
      <c r="H62" s="15"/>
      <c r="I62" s="16">
        <f t="shared" ref="I62:I67" si="8">SUM(F62:H62)</f>
        <v>0</v>
      </c>
      <c r="J62" s="36"/>
      <c r="K62" s="109"/>
      <c r="L62" s="115">
        <f>SUM(K62:K67)</f>
        <v>0</v>
      </c>
    </row>
    <row r="63" spans="1:12" ht="15.75">
      <c r="A63" s="5">
        <v>2</v>
      </c>
      <c r="B63" s="47"/>
      <c r="C63" s="26"/>
      <c r="D63" s="14"/>
      <c r="E63" s="11"/>
      <c r="F63" s="13"/>
      <c r="G63" s="13"/>
      <c r="H63" s="13"/>
      <c r="I63" s="16">
        <f t="shared" si="8"/>
        <v>0</v>
      </c>
      <c r="J63" s="36"/>
      <c r="K63" s="109"/>
      <c r="L63" s="115"/>
    </row>
    <row r="64" spans="1:12" ht="15.75">
      <c r="A64" s="5">
        <v>1</v>
      </c>
      <c r="B64" s="47"/>
      <c r="C64" s="26"/>
      <c r="D64" s="14"/>
      <c r="E64" s="11"/>
      <c r="F64" s="32"/>
      <c r="G64" s="32"/>
      <c r="H64" s="32"/>
      <c r="I64" s="16">
        <f t="shared" si="8"/>
        <v>0</v>
      </c>
      <c r="J64" s="36"/>
      <c r="K64" s="109"/>
      <c r="L64" s="115"/>
    </row>
    <row r="65" spans="1:12" ht="15.75">
      <c r="A65" s="5">
        <v>1</v>
      </c>
      <c r="B65" s="47"/>
      <c r="C65" s="26"/>
      <c r="D65" s="14"/>
      <c r="E65" s="11"/>
      <c r="F65" s="16"/>
      <c r="G65" s="15"/>
      <c r="H65" s="15"/>
      <c r="I65" s="16">
        <f t="shared" si="8"/>
        <v>0</v>
      </c>
      <c r="J65" s="36"/>
      <c r="K65" s="109"/>
      <c r="L65" s="115"/>
    </row>
    <row r="66" spans="1:12" ht="15.75">
      <c r="A66" s="5">
        <v>1</v>
      </c>
      <c r="B66" s="47"/>
      <c r="C66" s="26"/>
      <c r="D66" s="14"/>
      <c r="E66" s="11"/>
      <c r="F66" s="16"/>
      <c r="G66" s="15"/>
      <c r="H66" s="15"/>
      <c r="I66" s="16">
        <f t="shared" si="8"/>
        <v>0</v>
      </c>
      <c r="J66" s="36"/>
      <c r="K66" s="109"/>
      <c r="L66" s="115"/>
    </row>
    <row r="67" spans="1:12" ht="15.75">
      <c r="A67" s="5">
        <v>1</v>
      </c>
      <c r="B67" s="47"/>
      <c r="C67" s="26"/>
      <c r="D67" s="14"/>
      <c r="E67" s="11"/>
      <c r="F67" s="16"/>
      <c r="G67" s="15"/>
      <c r="H67" s="15"/>
      <c r="I67" s="16">
        <f t="shared" si="8"/>
        <v>0</v>
      </c>
      <c r="J67" s="36"/>
      <c r="K67" s="109"/>
      <c r="L67" s="115"/>
    </row>
    <row r="68" spans="1:12" ht="15.75">
      <c r="A68" s="37">
        <v>3</v>
      </c>
      <c r="B68" s="46" t="s">
        <v>43</v>
      </c>
      <c r="C68" s="29"/>
      <c r="D68" s="21"/>
      <c r="E68" s="37"/>
      <c r="F68" s="55" t="s">
        <v>78</v>
      </c>
      <c r="G68" s="55" t="s">
        <v>79</v>
      </c>
      <c r="H68" s="56"/>
      <c r="I68" s="56" t="s">
        <v>24</v>
      </c>
      <c r="J68" s="56">
        <v>10.9</v>
      </c>
      <c r="K68" s="109"/>
      <c r="L68" s="115"/>
    </row>
    <row r="69" spans="1:12" ht="15.75">
      <c r="A69" s="5">
        <v>2</v>
      </c>
      <c r="B69" s="47"/>
      <c r="C69" s="26"/>
      <c r="D69" s="14"/>
      <c r="E69" s="11"/>
      <c r="F69" s="13"/>
      <c r="G69" s="13"/>
      <c r="H69" s="13"/>
      <c r="I69" s="16">
        <f t="shared" ref="I69:I74" si="9">SUM(F69:H69)</f>
        <v>0</v>
      </c>
      <c r="J69" s="36"/>
      <c r="K69" s="109"/>
      <c r="L69" s="115">
        <f>SUM(K69:K74)</f>
        <v>0</v>
      </c>
    </row>
    <row r="70" spans="1:12" ht="15.75">
      <c r="A70" s="5">
        <v>2</v>
      </c>
      <c r="B70" s="47"/>
      <c r="C70" s="26"/>
      <c r="D70" s="14"/>
      <c r="E70" s="11"/>
      <c r="F70" s="13"/>
      <c r="G70" s="13"/>
      <c r="H70" s="13"/>
      <c r="I70" s="16">
        <f t="shared" si="9"/>
        <v>0</v>
      </c>
      <c r="J70" s="36"/>
      <c r="K70" s="109"/>
      <c r="L70" s="115"/>
    </row>
    <row r="71" spans="1:12" ht="15.75">
      <c r="A71" s="5">
        <v>1</v>
      </c>
      <c r="B71" s="47"/>
      <c r="C71" s="26"/>
      <c r="D71" s="14"/>
      <c r="E71" s="11"/>
      <c r="F71" s="13"/>
      <c r="G71" s="13"/>
      <c r="H71" s="13"/>
      <c r="I71" s="16">
        <f t="shared" si="9"/>
        <v>0</v>
      </c>
      <c r="J71" s="36"/>
      <c r="K71" s="109"/>
      <c r="L71" s="115"/>
    </row>
    <row r="72" spans="1:12" ht="15.75">
      <c r="A72" s="5">
        <v>1</v>
      </c>
      <c r="B72" s="47"/>
      <c r="C72" s="26"/>
      <c r="D72" s="14"/>
      <c r="E72" s="11"/>
      <c r="F72" s="16"/>
      <c r="G72" s="15"/>
      <c r="H72" s="15"/>
      <c r="I72" s="16">
        <f t="shared" si="9"/>
        <v>0</v>
      </c>
      <c r="J72" s="66"/>
      <c r="K72" s="109"/>
      <c r="L72" s="115"/>
    </row>
    <row r="73" spans="1:12" ht="15.75">
      <c r="A73" s="5">
        <v>1</v>
      </c>
      <c r="B73" s="47"/>
      <c r="C73" s="26"/>
      <c r="D73" s="14"/>
      <c r="E73" s="11"/>
      <c r="F73" s="13"/>
      <c r="G73" s="13"/>
      <c r="H73" s="13"/>
      <c r="I73" s="16">
        <f t="shared" si="9"/>
        <v>0</v>
      </c>
      <c r="J73" s="36"/>
      <c r="K73" s="109" t="s">
        <v>22</v>
      </c>
      <c r="L73" s="115"/>
    </row>
    <row r="74" spans="1:12" ht="15.75">
      <c r="A74" s="5">
        <v>2</v>
      </c>
      <c r="B74" s="47"/>
      <c r="C74" s="26"/>
      <c r="D74" s="14"/>
      <c r="E74" s="11"/>
      <c r="F74" s="13"/>
      <c r="G74" s="13"/>
      <c r="H74" s="13"/>
      <c r="I74" s="16">
        <f t="shared" si="9"/>
        <v>0</v>
      </c>
      <c r="J74" s="66"/>
      <c r="K74" s="109" t="s">
        <v>22</v>
      </c>
      <c r="L74" s="115" t="s">
        <v>22</v>
      </c>
    </row>
    <row r="75" spans="1:12" ht="15.75">
      <c r="A75" s="37">
        <v>3</v>
      </c>
      <c r="B75" s="46" t="s">
        <v>43</v>
      </c>
      <c r="C75" s="29"/>
      <c r="D75" s="21"/>
      <c r="E75" s="37"/>
      <c r="F75" s="55" t="s">
        <v>78</v>
      </c>
      <c r="G75" s="55" t="s">
        <v>79</v>
      </c>
      <c r="H75" s="56"/>
      <c r="I75" s="56" t="s">
        <v>24</v>
      </c>
      <c r="J75" s="56">
        <v>10.9</v>
      </c>
      <c r="K75" s="109" t="s">
        <v>22</v>
      </c>
      <c r="L75" s="115"/>
    </row>
    <row r="76" spans="1:12" ht="15.75">
      <c r="A76" s="5">
        <v>2</v>
      </c>
      <c r="B76" s="47"/>
      <c r="C76" s="26"/>
      <c r="D76" s="14"/>
      <c r="E76" s="11"/>
      <c r="F76" s="13"/>
      <c r="G76" s="13"/>
      <c r="H76" s="13"/>
      <c r="I76" s="16">
        <f t="shared" ref="I76:I81" si="10">SUM(F76:H76)</f>
        <v>0</v>
      </c>
      <c r="J76" s="36"/>
      <c r="K76" s="109"/>
      <c r="L76" s="115">
        <f>SUM(K76:K81)</f>
        <v>0</v>
      </c>
    </row>
    <row r="77" spans="1:12" ht="15.75">
      <c r="A77" s="5">
        <v>2</v>
      </c>
      <c r="B77" s="47"/>
      <c r="C77" s="94"/>
      <c r="D77" s="14"/>
      <c r="E77" s="11"/>
      <c r="F77" s="16"/>
      <c r="G77" s="15"/>
      <c r="H77" s="15"/>
      <c r="I77" s="16">
        <f t="shared" si="10"/>
        <v>0</v>
      </c>
      <c r="J77" s="36"/>
      <c r="K77" s="109"/>
      <c r="L77" s="115"/>
    </row>
    <row r="78" spans="1:12" ht="15.75">
      <c r="A78" s="5">
        <v>2</v>
      </c>
      <c r="B78" s="47"/>
      <c r="C78" s="26"/>
      <c r="D78" s="14"/>
      <c r="E78" s="11"/>
      <c r="F78" s="13"/>
      <c r="G78" s="13"/>
      <c r="H78" s="13"/>
      <c r="I78" s="16">
        <f t="shared" si="10"/>
        <v>0</v>
      </c>
      <c r="J78" s="36"/>
      <c r="K78" s="109"/>
      <c r="L78" s="115"/>
    </row>
    <row r="79" spans="1:12" ht="15.75">
      <c r="A79" s="5">
        <v>2</v>
      </c>
      <c r="B79" s="47"/>
      <c r="C79" s="26"/>
      <c r="D79" s="14"/>
      <c r="E79" s="11"/>
      <c r="F79" s="13"/>
      <c r="G79" s="13"/>
      <c r="H79" s="13"/>
      <c r="I79" s="16">
        <f t="shared" si="10"/>
        <v>0</v>
      </c>
      <c r="J79" s="36"/>
      <c r="K79" s="109"/>
      <c r="L79" s="115"/>
    </row>
    <row r="80" spans="1:12" ht="15.75">
      <c r="A80" s="5">
        <v>1</v>
      </c>
      <c r="B80" s="47"/>
      <c r="C80" s="89"/>
      <c r="D80" s="14"/>
      <c r="E80" s="11"/>
      <c r="F80" s="13"/>
      <c r="G80" s="13"/>
      <c r="H80" s="13"/>
      <c r="I80" s="16">
        <f t="shared" si="10"/>
        <v>0</v>
      </c>
      <c r="J80" s="36"/>
      <c r="K80" s="109"/>
      <c r="L80" s="115"/>
    </row>
    <row r="81" spans="1:12" ht="15.75">
      <c r="A81" s="5">
        <v>0</v>
      </c>
      <c r="B81" s="47"/>
      <c r="C81" s="26"/>
      <c r="D81" s="14"/>
      <c r="E81" s="11"/>
      <c r="F81" s="13"/>
      <c r="G81" s="13"/>
      <c r="H81" s="13"/>
      <c r="I81" s="16">
        <f t="shared" si="10"/>
        <v>0</v>
      </c>
      <c r="J81" s="36"/>
      <c r="K81" s="109"/>
      <c r="L81" s="115"/>
    </row>
    <row r="82" spans="1:12" ht="15.75">
      <c r="A82" s="37">
        <v>3</v>
      </c>
      <c r="B82" s="46"/>
      <c r="C82" s="29"/>
      <c r="D82" s="21"/>
      <c r="E82" s="37"/>
      <c r="F82" s="55" t="s">
        <v>78</v>
      </c>
      <c r="G82" s="55" t="s">
        <v>79</v>
      </c>
      <c r="H82" s="56"/>
      <c r="I82" s="56" t="s">
        <v>24</v>
      </c>
      <c r="J82" s="56">
        <v>10.9</v>
      </c>
      <c r="K82" s="109" t="s">
        <v>22</v>
      </c>
      <c r="L82" s="115"/>
    </row>
    <row r="83" spans="1:12" ht="15.75">
      <c r="A83" s="5">
        <v>1</v>
      </c>
      <c r="B83" s="90"/>
      <c r="C83" s="93"/>
      <c r="D83" s="14"/>
      <c r="E83" s="11"/>
      <c r="F83" s="16"/>
      <c r="G83" s="15"/>
      <c r="H83" s="15"/>
      <c r="I83" s="16">
        <f t="shared" ref="I83:I88" si="11">SUM(F83:H83)</f>
        <v>0</v>
      </c>
      <c r="J83" s="36"/>
      <c r="K83" s="109"/>
      <c r="L83" s="115"/>
    </row>
    <row r="84" spans="1:12" ht="15.75">
      <c r="A84" s="5">
        <v>1</v>
      </c>
      <c r="B84" s="48"/>
      <c r="C84" s="31"/>
      <c r="D84" s="14"/>
      <c r="E84" s="11"/>
      <c r="F84" s="32"/>
      <c r="G84" s="32"/>
      <c r="H84" s="32"/>
      <c r="I84" s="16">
        <f t="shared" si="11"/>
        <v>0</v>
      </c>
      <c r="J84" s="36"/>
      <c r="K84" s="109" t="s">
        <v>22</v>
      </c>
      <c r="L84" s="115">
        <f>SUM(K83:K87)</f>
        <v>0</v>
      </c>
    </row>
    <row r="85" spans="1:12" ht="15.75">
      <c r="A85" s="5">
        <v>2</v>
      </c>
      <c r="B85" s="47"/>
      <c r="C85" s="157"/>
      <c r="D85" s="14"/>
      <c r="E85" s="11"/>
      <c r="F85" s="32"/>
      <c r="G85" s="32"/>
      <c r="H85" s="32"/>
      <c r="I85" s="16">
        <f t="shared" si="11"/>
        <v>0</v>
      </c>
      <c r="J85" s="66" t="s">
        <v>22</v>
      </c>
      <c r="K85" s="109" t="s">
        <v>22</v>
      </c>
      <c r="L85" s="115"/>
    </row>
    <row r="86" spans="1:12" ht="15.75">
      <c r="A86" s="5">
        <v>1</v>
      </c>
      <c r="B86" s="48"/>
      <c r="C86" s="31"/>
      <c r="D86" s="14"/>
      <c r="E86" s="11"/>
      <c r="F86" s="13"/>
      <c r="G86" s="13"/>
      <c r="H86" s="13"/>
      <c r="I86" s="16">
        <f t="shared" si="11"/>
        <v>0</v>
      </c>
      <c r="J86" s="36"/>
      <c r="K86" s="109"/>
      <c r="L86" s="115"/>
    </row>
    <row r="87" spans="1:12" ht="15.75">
      <c r="A87" s="5">
        <v>1</v>
      </c>
      <c r="B87" s="47"/>
      <c r="C87" s="31"/>
      <c r="D87" s="14"/>
      <c r="E87" s="11"/>
      <c r="F87" s="32"/>
      <c r="G87" s="32"/>
      <c r="H87" s="32"/>
      <c r="I87" s="16">
        <f t="shared" si="11"/>
        <v>0</v>
      </c>
      <c r="J87" s="36"/>
      <c r="K87" s="109"/>
      <c r="L87" s="115"/>
    </row>
    <row r="88" spans="1:12" ht="15.75">
      <c r="A88" s="5">
        <v>1</v>
      </c>
      <c r="B88" s="47"/>
      <c r="C88" s="31"/>
      <c r="D88" s="14"/>
      <c r="E88" s="11"/>
      <c r="F88" s="32"/>
      <c r="G88" s="32"/>
      <c r="H88" s="32"/>
      <c r="I88" s="16">
        <f t="shared" si="11"/>
        <v>0</v>
      </c>
      <c r="J88" s="36"/>
      <c r="K88" s="109" t="s">
        <v>22</v>
      </c>
      <c r="L88" s="115"/>
    </row>
    <row r="89" spans="1:12" ht="15.75">
      <c r="A89" s="57" t="s">
        <v>80</v>
      </c>
      <c r="B89" s="49">
        <v>1</v>
      </c>
      <c r="C89" s="24" t="s">
        <v>99</v>
      </c>
      <c r="D89" s="25" t="s">
        <v>42</v>
      </c>
      <c r="E89" s="18"/>
      <c r="F89" s="54" t="s">
        <v>78</v>
      </c>
      <c r="G89" s="54" t="s">
        <v>79</v>
      </c>
      <c r="H89" s="54"/>
      <c r="I89" s="35" t="s">
        <v>24</v>
      </c>
      <c r="J89" s="35" t="s">
        <v>30</v>
      </c>
      <c r="K89" s="109"/>
      <c r="L89" s="115"/>
    </row>
    <row r="90" spans="1:12" ht="15.75">
      <c r="A90" s="57" t="s">
        <v>80</v>
      </c>
      <c r="B90" s="49">
        <v>2</v>
      </c>
      <c r="C90" s="24" t="s">
        <v>74</v>
      </c>
      <c r="D90" s="25" t="s">
        <v>42</v>
      </c>
      <c r="E90" s="18"/>
      <c r="F90" s="54" t="s">
        <v>78</v>
      </c>
      <c r="G90" s="54" t="s">
        <v>79</v>
      </c>
      <c r="H90" s="54"/>
      <c r="I90" s="35" t="s">
        <v>24</v>
      </c>
      <c r="J90" s="35" t="s">
        <v>30</v>
      </c>
      <c r="K90" s="109"/>
      <c r="L90" s="115"/>
    </row>
    <row r="91" spans="1:12" ht="15.75">
      <c r="A91" s="57" t="s">
        <v>80</v>
      </c>
      <c r="B91" s="49">
        <v>3</v>
      </c>
      <c r="C91" s="27" t="s">
        <v>75</v>
      </c>
      <c r="D91" s="25" t="s">
        <v>42</v>
      </c>
      <c r="E91" s="18"/>
      <c r="F91" s="54" t="s">
        <v>78</v>
      </c>
      <c r="G91" s="54" t="s">
        <v>79</v>
      </c>
      <c r="H91" s="54"/>
      <c r="I91" s="35" t="s">
        <v>24</v>
      </c>
      <c r="J91" s="35" t="s">
        <v>30</v>
      </c>
      <c r="K91" s="109"/>
      <c r="L91" s="115"/>
    </row>
    <row r="92" spans="1:12" ht="15.75">
      <c r="A92" s="57" t="s">
        <v>80</v>
      </c>
      <c r="B92" s="49">
        <v>4</v>
      </c>
      <c r="C92" s="24" t="s">
        <v>97</v>
      </c>
      <c r="D92" s="25" t="s">
        <v>42</v>
      </c>
      <c r="E92" s="18"/>
      <c r="F92" s="54" t="s">
        <v>78</v>
      </c>
      <c r="G92" s="54" t="s">
        <v>79</v>
      </c>
      <c r="H92" s="54"/>
      <c r="I92" s="35" t="s">
        <v>24</v>
      </c>
      <c r="J92" s="35" t="s">
        <v>30</v>
      </c>
      <c r="K92" s="109"/>
      <c r="L92" s="115"/>
    </row>
    <row r="93" spans="1:12" ht="15.75">
      <c r="A93" s="57" t="s">
        <v>80</v>
      </c>
      <c r="B93" s="51">
        <v>5</v>
      </c>
      <c r="C93" s="28" t="s">
        <v>98</v>
      </c>
      <c r="D93" s="25" t="s">
        <v>42</v>
      </c>
      <c r="E93" s="18"/>
      <c r="F93" s="54" t="s">
        <v>78</v>
      </c>
      <c r="G93" s="54" t="s">
        <v>79</v>
      </c>
      <c r="H93" s="54"/>
      <c r="I93" s="35" t="s">
        <v>24</v>
      </c>
      <c r="J93" s="35" t="s">
        <v>30</v>
      </c>
      <c r="K93" s="109"/>
      <c r="L93" s="115"/>
    </row>
    <row r="94" spans="1:12" ht="15.75">
      <c r="A94" s="57" t="s">
        <v>80</v>
      </c>
      <c r="B94" s="50">
        <v>6</v>
      </c>
      <c r="C94" s="27" t="s">
        <v>77</v>
      </c>
      <c r="D94" s="25" t="s">
        <v>42</v>
      </c>
      <c r="E94" s="18"/>
      <c r="F94" s="54" t="s">
        <v>78</v>
      </c>
      <c r="G94" s="54" t="s">
        <v>79</v>
      </c>
      <c r="H94" s="54"/>
      <c r="I94" s="35" t="s">
        <v>24</v>
      </c>
      <c r="J94" s="35" t="s">
        <v>30</v>
      </c>
      <c r="K94" s="111"/>
      <c r="L94" s="117"/>
    </row>
    <row r="95" spans="1:12" ht="15.75">
      <c r="K95" s="112"/>
      <c r="L95" s="118"/>
    </row>
    <row r="96" spans="1:12" ht="15.75">
      <c r="K96" s="112"/>
      <c r="L96" s="118"/>
    </row>
    <row r="97" spans="1:12" ht="15.75">
      <c r="K97" s="112"/>
      <c r="L97" s="118"/>
    </row>
    <row r="98" spans="1:12" ht="15.75">
      <c r="B98" s="144"/>
      <c r="C98" s="144"/>
      <c r="D98" s="144"/>
      <c r="E98" s="144"/>
      <c r="F98" s="144"/>
      <c r="G98" s="144"/>
      <c r="H98" s="144"/>
      <c r="I98" s="144"/>
      <c r="J98" s="144"/>
      <c r="K98" s="109"/>
      <c r="L98" s="314"/>
    </row>
    <row r="99" spans="1:12" ht="16.5">
      <c r="B99" s="229"/>
      <c r="C99" s="30"/>
      <c r="D99" s="144"/>
      <c r="E99" s="230"/>
      <c r="F99" s="231"/>
      <c r="G99" s="232"/>
      <c r="H99" s="232"/>
      <c r="I99" s="232"/>
      <c r="J99" s="233"/>
      <c r="K99" s="109"/>
      <c r="L99" s="314"/>
    </row>
    <row r="100" spans="1:12" ht="15.75">
      <c r="B100" s="75" t="s">
        <v>76</v>
      </c>
      <c r="C100" s="76"/>
      <c r="D100" s="77"/>
      <c r="E100" s="78"/>
      <c r="F100" s="78"/>
      <c r="G100" s="317"/>
      <c r="H100" s="317"/>
      <c r="I100" s="318"/>
      <c r="J100" s="143"/>
      <c r="K100" s="319"/>
      <c r="L100" s="314"/>
    </row>
    <row r="101" spans="1:12" ht="15.75">
      <c r="A101" s="67"/>
      <c r="B101" s="68" t="s">
        <v>80</v>
      </c>
      <c r="C101" s="69" t="s">
        <v>0</v>
      </c>
      <c r="D101" s="69" t="s">
        <v>1</v>
      </c>
      <c r="E101" s="73"/>
      <c r="F101" s="316"/>
      <c r="G101" s="109"/>
      <c r="H101" s="314"/>
      <c r="I101" s="144"/>
      <c r="J101" s="144"/>
      <c r="K101" s="144"/>
      <c r="L101" s="144"/>
    </row>
    <row r="102" spans="1:12" ht="15.75">
      <c r="A102" s="57"/>
      <c r="B102" s="49"/>
      <c r="C102" s="24" t="s">
        <v>99</v>
      </c>
      <c r="D102" s="25" t="s">
        <v>42</v>
      </c>
      <c r="E102" s="35" t="s">
        <v>24</v>
      </c>
      <c r="F102" s="35" t="s">
        <v>30</v>
      </c>
      <c r="G102" s="112"/>
      <c r="H102" s="118"/>
      <c r="J102" s="288"/>
      <c r="K102" s="216" t="s">
        <v>144</v>
      </c>
    </row>
    <row r="103" spans="1:12" ht="15.75">
      <c r="A103" s="5"/>
      <c r="B103" s="285">
        <v>1</v>
      </c>
      <c r="C103" s="277"/>
      <c r="D103" s="270"/>
      <c r="E103" s="266"/>
      <c r="F103" s="66">
        <v>30</v>
      </c>
      <c r="G103" s="112"/>
      <c r="H103" s="118"/>
      <c r="J103" s="284"/>
      <c r="K103" s="216" t="s">
        <v>146</v>
      </c>
    </row>
    <row r="104" spans="1:12" ht="15.75">
      <c r="A104" s="5"/>
      <c r="B104" s="286">
        <v>2</v>
      </c>
      <c r="C104" s="278"/>
      <c r="D104" s="270"/>
      <c r="E104" s="265"/>
      <c r="F104" s="66">
        <v>26</v>
      </c>
      <c r="G104" s="112"/>
      <c r="H104" s="118"/>
    </row>
    <row r="105" spans="1:12" ht="15.75">
      <c r="A105" s="5"/>
      <c r="B105" s="287">
        <v>3</v>
      </c>
      <c r="C105" s="279"/>
      <c r="D105" s="270"/>
      <c r="E105" s="266"/>
      <c r="F105" s="66">
        <v>23</v>
      </c>
      <c r="G105" s="112"/>
      <c r="H105" s="118"/>
    </row>
    <row r="106" spans="1:12" ht="15.75">
      <c r="A106" s="5"/>
      <c r="B106" s="47">
        <v>4</v>
      </c>
      <c r="C106" s="278"/>
      <c r="D106" s="270"/>
      <c r="E106" s="265"/>
      <c r="F106" s="66">
        <v>21</v>
      </c>
      <c r="G106" s="112"/>
      <c r="H106" s="118"/>
    </row>
    <row r="107" spans="1:12" ht="15.75">
      <c r="A107" s="5"/>
      <c r="B107" s="47">
        <v>5</v>
      </c>
      <c r="C107" s="278"/>
      <c r="D107" s="272"/>
      <c r="E107" s="302"/>
      <c r="F107" s="66">
        <v>20</v>
      </c>
      <c r="G107" s="283"/>
      <c r="H107" s="118"/>
    </row>
    <row r="108" spans="1:12" ht="15.75">
      <c r="A108" s="5"/>
      <c r="B108" s="47">
        <v>6</v>
      </c>
      <c r="C108" s="280"/>
      <c r="D108" s="272"/>
      <c r="E108" s="303"/>
      <c r="F108" s="66">
        <v>19</v>
      </c>
      <c r="G108" s="283"/>
      <c r="H108" s="118"/>
    </row>
    <row r="109" spans="1:12" ht="15.75">
      <c r="A109" s="5"/>
      <c r="B109" s="47">
        <v>7</v>
      </c>
      <c r="C109" s="281"/>
      <c r="D109" s="270"/>
      <c r="E109" s="292"/>
      <c r="F109" s="66">
        <v>18</v>
      </c>
      <c r="G109" s="112"/>
      <c r="H109" s="118"/>
    </row>
    <row r="110" spans="1:12" ht="15.75">
      <c r="A110" s="5"/>
      <c r="B110" s="47">
        <v>8</v>
      </c>
      <c r="C110" s="281"/>
      <c r="D110" s="270"/>
      <c r="E110" s="265"/>
      <c r="F110" s="66">
        <v>17</v>
      </c>
      <c r="G110" s="112"/>
      <c r="H110" s="118"/>
    </row>
    <row r="111" spans="1:12" ht="15.75">
      <c r="A111" s="5"/>
      <c r="B111" s="47">
        <v>9</v>
      </c>
      <c r="C111" s="278"/>
      <c r="D111" s="270"/>
      <c r="E111" s="265"/>
      <c r="F111" s="66">
        <v>16</v>
      </c>
      <c r="G111" s="112"/>
      <c r="H111" s="118"/>
    </row>
    <row r="112" spans="1:12" ht="15.75">
      <c r="A112" s="5"/>
      <c r="B112" s="47">
        <v>10</v>
      </c>
      <c r="C112" s="280"/>
      <c r="D112" s="270"/>
      <c r="E112" s="266"/>
      <c r="F112" s="66">
        <v>15</v>
      </c>
      <c r="G112" s="112"/>
      <c r="H112" s="118"/>
    </row>
    <row r="113" spans="1:8" ht="15.75">
      <c r="A113" s="5"/>
      <c r="B113" s="47"/>
      <c r="C113" s="264"/>
      <c r="D113" s="270"/>
      <c r="E113" s="271"/>
      <c r="F113" s="66"/>
      <c r="G113" s="112"/>
      <c r="H113" s="118"/>
    </row>
    <row r="114" spans="1:8" ht="15.75">
      <c r="A114" s="57"/>
      <c r="B114" s="49"/>
      <c r="C114" s="273" t="s">
        <v>74</v>
      </c>
      <c r="D114" s="274" t="s">
        <v>42</v>
      </c>
      <c r="E114" s="53" t="s">
        <v>24</v>
      </c>
      <c r="F114" s="53" t="s">
        <v>30</v>
      </c>
      <c r="G114" s="112"/>
      <c r="H114" s="118"/>
    </row>
    <row r="115" spans="1:8" ht="15.75">
      <c r="A115" s="5"/>
      <c r="B115" s="285">
        <v>1</v>
      </c>
      <c r="C115" s="234"/>
      <c r="D115" s="270"/>
      <c r="E115" s="302"/>
      <c r="F115" s="66">
        <v>30</v>
      </c>
      <c r="G115" s="112"/>
      <c r="H115" s="118"/>
    </row>
    <row r="116" spans="1:8" ht="15.75">
      <c r="A116" s="5"/>
      <c r="B116" s="286">
        <v>2</v>
      </c>
      <c r="C116" s="234"/>
      <c r="D116" s="270"/>
      <c r="E116" s="302"/>
      <c r="F116" s="66">
        <v>26</v>
      </c>
      <c r="G116" s="112"/>
      <c r="H116" s="118"/>
    </row>
    <row r="117" spans="1:8" ht="15.75">
      <c r="A117" s="5"/>
      <c r="B117" s="287">
        <v>3</v>
      </c>
      <c r="C117" s="234"/>
      <c r="D117" s="270"/>
      <c r="E117" s="291"/>
      <c r="F117" s="66">
        <v>23</v>
      </c>
      <c r="G117" s="109"/>
      <c r="H117" s="118"/>
    </row>
    <row r="118" spans="1:8" ht="15.75">
      <c r="A118" s="5"/>
      <c r="B118" s="47">
        <v>4</v>
      </c>
      <c r="C118" s="234"/>
      <c r="D118" s="270"/>
      <c r="E118" s="271"/>
      <c r="F118" s="66"/>
      <c r="G118" s="109"/>
      <c r="H118" s="118"/>
    </row>
    <row r="119" spans="1:8" ht="15.75">
      <c r="A119" s="57"/>
      <c r="B119" s="49"/>
      <c r="C119" s="275" t="s">
        <v>75</v>
      </c>
      <c r="D119" s="274" t="s">
        <v>42</v>
      </c>
      <c r="E119" s="53" t="s">
        <v>24</v>
      </c>
      <c r="F119" s="53" t="s">
        <v>30</v>
      </c>
      <c r="G119" s="112"/>
      <c r="H119" s="118"/>
    </row>
    <row r="120" spans="1:8" ht="15.75">
      <c r="A120" s="5"/>
      <c r="B120" s="285">
        <v>1</v>
      </c>
      <c r="C120" s="234"/>
      <c r="D120" s="270"/>
      <c r="E120" s="266"/>
      <c r="F120" s="66">
        <v>30</v>
      </c>
      <c r="G120" s="112"/>
      <c r="H120" s="118"/>
    </row>
    <row r="121" spans="1:8" ht="15.75">
      <c r="A121" s="5"/>
      <c r="B121" s="286">
        <v>2</v>
      </c>
      <c r="C121" s="234"/>
      <c r="D121" s="270"/>
      <c r="E121" s="266"/>
      <c r="F121" s="66">
        <v>26</v>
      </c>
      <c r="G121" s="112"/>
      <c r="H121" s="118"/>
    </row>
    <row r="122" spans="1:8" ht="15.75">
      <c r="A122" s="5"/>
      <c r="B122" s="287">
        <v>3</v>
      </c>
      <c r="C122" s="234"/>
      <c r="D122" s="270"/>
      <c r="E122" s="266"/>
      <c r="F122" s="66">
        <v>23</v>
      </c>
      <c r="G122" s="112"/>
      <c r="H122" s="118"/>
    </row>
    <row r="123" spans="1:8" ht="15.75">
      <c r="A123" s="5"/>
      <c r="B123" s="47">
        <v>4</v>
      </c>
      <c r="C123" s="234"/>
      <c r="D123" s="270"/>
      <c r="E123" s="266"/>
      <c r="F123" s="66">
        <v>21</v>
      </c>
      <c r="G123" s="112"/>
      <c r="H123" s="118"/>
    </row>
    <row r="124" spans="1:8" ht="15.75">
      <c r="A124" s="5"/>
      <c r="B124" s="47">
        <v>5</v>
      </c>
      <c r="C124" s="234"/>
      <c r="D124" s="270"/>
      <c r="E124" s="266"/>
      <c r="F124" s="66">
        <v>20</v>
      </c>
      <c r="G124" s="112"/>
      <c r="H124" s="118"/>
    </row>
    <row r="125" spans="1:8" ht="15.75">
      <c r="A125" s="5"/>
      <c r="B125" s="47">
        <v>6</v>
      </c>
      <c r="C125" s="234"/>
      <c r="D125" s="270"/>
      <c r="E125" s="266"/>
      <c r="F125" s="66">
        <v>19</v>
      </c>
      <c r="G125" s="112"/>
      <c r="H125" s="118"/>
    </row>
    <row r="126" spans="1:8" ht="15.75">
      <c r="A126" s="5"/>
      <c r="B126" s="47">
        <v>7</v>
      </c>
      <c r="C126" s="234"/>
      <c r="D126" s="270"/>
      <c r="E126" s="266"/>
      <c r="F126" s="66">
        <v>18</v>
      </c>
      <c r="G126" s="112"/>
      <c r="H126" s="118"/>
    </row>
    <row r="127" spans="1:8" ht="15.75">
      <c r="A127" s="5"/>
      <c r="B127" s="47">
        <v>8</v>
      </c>
      <c r="C127" s="234"/>
      <c r="D127" s="270"/>
      <c r="E127" s="266"/>
      <c r="F127" s="66">
        <v>17</v>
      </c>
      <c r="G127" s="112"/>
      <c r="H127" s="118"/>
    </row>
    <row r="128" spans="1:8" ht="15.75">
      <c r="A128" s="5"/>
      <c r="B128" s="47">
        <v>9</v>
      </c>
      <c r="C128" s="264"/>
      <c r="D128" s="270"/>
      <c r="E128" s="266"/>
      <c r="F128" s="66">
        <v>16</v>
      </c>
      <c r="G128" s="112"/>
      <c r="H128" s="118"/>
    </row>
    <row r="129" spans="1:8" ht="15.75">
      <c r="A129" s="57"/>
      <c r="B129" s="49"/>
      <c r="C129" s="273" t="s">
        <v>97</v>
      </c>
      <c r="D129" s="274" t="s">
        <v>42</v>
      </c>
      <c r="E129" s="53" t="s">
        <v>24</v>
      </c>
      <c r="F129" s="53" t="s">
        <v>30</v>
      </c>
      <c r="G129" s="112"/>
      <c r="H129" s="118"/>
    </row>
    <row r="130" spans="1:8" ht="15.75">
      <c r="A130" s="5"/>
      <c r="B130" s="285">
        <v>1</v>
      </c>
      <c r="C130" s="234"/>
      <c r="D130" s="270"/>
      <c r="E130" s="266"/>
      <c r="F130" s="66">
        <v>30</v>
      </c>
      <c r="G130" s="112"/>
      <c r="H130" s="118"/>
    </row>
    <row r="131" spans="1:8" ht="15.75">
      <c r="A131" s="5"/>
      <c r="B131" s="286">
        <v>2</v>
      </c>
      <c r="C131" s="234"/>
      <c r="D131" s="270"/>
      <c r="E131" s="266"/>
      <c r="F131" s="66">
        <v>26</v>
      </c>
      <c r="G131" s="112"/>
      <c r="H131" s="118"/>
    </row>
    <row r="132" spans="1:8" ht="15.75">
      <c r="A132" s="5"/>
      <c r="B132" s="287">
        <v>3</v>
      </c>
      <c r="C132" s="234"/>
      <c r="D132" s="270"/>
      <c r="E132" s="266"/>
      <c r="F132" s="66">
        <v>23</v>
      </c>
      <c r="G132" s="112"/>
      <c r="H132" s="118"/>
    </row>
    <row r="133" spans="1:8" ht="15.75">
      <c r="A133" s="5"/>
      <c r="B133" s="47">
        <v>4</v>
      </c>
      <c r="C133" s="234"/>
      <c r="D133" s="270"/>
      <c r="E133" s="266"/>
      <c r="F133" s="66">
        <v>21</v>
      </c>
      <c r="G133" s="112"/>
      <c r="H133" s="118"/>
    </row>
    <row r="134" spans="1:8" ht="15.75">
      <c r="A134" s="5"/>
      <c r="B134" s="90">
        <v>5</v>
      </c>
      <c r="C134" s="234"/>
      <c r="D134" s="270"/>
      <c r="E134" s="266"/>
      <c r="F134" s="66">
        <v>20</v>
      </c>
      <c r="G134" s="112"/>
      <c r="H134" s="118"/>
    </row>
    <row r="135" spans="1:8" ht="15.75">
      <c r="A135" s="5"/>
      <c r="B135" s="47">
        <v>6</v>
      </c>
      <c r="C135" s="234"/>
      <c r="D135" s="270"/>
      <c r="E135" s="266"/>
      <c r="F135" s="66">
        <v>19</v>
      </c>
      <c r="G135" s="112"/>
      <c r="H135" s="118"/>
    </row>
    <row r="136" spans="1:8" ht="15.75">
      <c r="A136" s="5"/>
      <c r="B136" s="90">
        <v>7</v>
      </c>
      <c r="C136" s="234"/>
      <c r="D136" s="270"/>
      <c r="E136" s="266"/>
      <c r="F136" s="66">
        <v>18</v>
      </c>
      <c r="G136" s="112"/>
      <c r="H136" s="118"/>
    </row>
    <row r="137" spans="1:8" ht="15.75">
      <c r="A137" s="5"/>
      <c r="B137" s="47">
        <v>8</v>
      </c>
      <c r="C137" s="234"/>
      <c r="D137" s="270"/>
      <c r="E137" s="266"/>
      <c r="F137" s="66">
        <v>17</v>
      </c>
      <c r="G137" s="112"/>
      <c r="H137" s="118"/>
    </row>
    <row r="138" spans="1:8" ht="15.75">
      <c r="A138" s="5"/>
      <c r="B138" s="47">
        <v>4.0999999999999996</v>
      </c>
      <c r="C138" s="264"/>
      <c r="D138" s="270" t="s">
        <v>22</v>
      </c>
      <c r="E138" s="271"/>
      <c r="F138" s="66"/>
      <c r="G138" s="112"/>
      <c r="H138" s="118"/>
    </row>
    <row r="139" spans="1:8" ht="15.75">
      <c r="A139" s="57"/>
      <c r="B139" s="51"/>
      <c r="C139" s="276" t="s">
        <v>98</v>
      </c>
      <c r="D139" s="274" t="s">
        <v>42</v>
      </c>
      <c r="E139" s="53" t="s">
        <v>24</v>
      </c>
      <c r="F139" s="53" t="s">
        <v>30</v>
      </c>
      <c r="G139" s="112"/>
      <c r="H139" s="118"/>
    </row>
    <row r="140" spans="1:8" ht="15.75">
      <c r="A140" s="5"/>
      <c r="B140" s="285">
        <v>1</v>
      </c>
      <c r="C140" s="234"/>
      <c r="D140" s="270"/>
      <c r="E140" s="302"/>
      <c r="F140" s="66">
        <v>30</v>
      </c>
      <c r="G140" s="283"/>
      <c r="H140" s="118"/>
    </row>
    <row r="141" spans="1:8" ht="15.75">
      <c r="A141" s="5"/>
      <c r="B141" s="286">
        <v>2</v>
      </c>
      <c r="C141" s="234"/>
      <c r="D141" s="270"/>
      <c r="E141" s="302"/>
      <c r="F141" s="66">
        <v>26</v>
      </c>
      <c r="G141" s="283"/>
      <c r="H141" s="118"/>
    </row>
    <row r="142" spans="1:8" ht="15.75">
      <c r="A142" s="5"/>
      <c r="B142" s="287">
        <v>3</v>
      </c>
      <c r="C142" s="234"/>
      <c r="D142" s="270"/>
      <c r="E142" s="266"/>
      <c r="F142" s="66">
        <v>23</v>
      </c>
      <c r="G142" s="112"/>
      <c r="H142" s="118"/>
    </row>
    <row r="143" spans="1:8" ht="15.75">
      <c r="A143" s="5"/>
      <c r="B143" s="92">
        <v>4</v>
      </c>
      <c r="C143" s="234"/>
      <c r="D143" s="270"/>
      <c r="E143" s="266"/>
      <c r="F143" s="66">
        <v>21</v>
      </c>
      <c r="G143" s="112"/>
      <c r="H143" s="118"/>
    </row>
    <row r="144" spans="1:8" ht="15.75">
      <c r="A144" s="5"/>
      <c r="B144" s="47">
        <v>5</v>
      </c>
      <c r="C144" s="234"/>
      <c r="D144" s="270"/>
      <c r="E144" s="266"/>
      <c r="F144" s="66">
        <v>20</v>
      </c>
      <c r="G144" s="112"/>
      <c r="H144" s="118"/>
    </row>
    <row r="145" spans="1:8" ht="15.75">
      <c r="A145" s="5"/>
      <c r="B145" s="92">
        <v>6</v>
      </c>
      <c r="C145" s="234"/>
      <c r="D145" s="270"/>
      <c r="E145" s="266"/>
      <c r="F145" s="66">
        <v>19</v>
      </c>
      <c r="G145" s="112"/>
      <c r="H145" s="118"/>
    </row>
    <row r="146" spans="1:8" ht="15.75">
      <c r="A146" s="5"/>
      <c r="B146" s="47">
        <v>7</v>
      </c>
      <c r="C146" s="234"/>
      <c r="D146" s="270"/>
      <c r="E146" s="266"/>
      <c r="F146" s="66">
        <v>18</v>
      </c>
      <c r="G146" s="112"/>
      <c r="H146" s="118"/>
    </row>
    <row r="147" spans="1:8" ht="15.75">
      <c r="A147" s="5"/>
      <c r="B147" s="92">
        <v>8</v>
      </c>
      <c r="C147" s="234"/>
      <c r="D147" s="270"/>
      <c r="E147" s="266"/>
      <c r="F147" s="66">
        <v>17</v>
      </c>
      <c r="G147" s="112"/>
      <c r="H147" s="118"/>
    </row>
    <row r="148" spans="1:8" ht="15.75">
      <c r="A148" s="5"/>
      <c r="B148" s="47">
        <v>9</v>
      </c>
      <c r="C148" s="234"/>
      <c r="D148" s="270"/>
      <c r="E148" s="266"/>
      <c r="F148" s="66">
        <v>16</v>
      </c>
      <c r="G148" s="112"/>
      <c r="H148" s="118"/>
    </row>
    <row r="149" spans="1:8" ht="15.75">
      <c r="A149" s="5"/>
      <c r="B149" s="92">
        <v>10</v>
      </c>
      <c r="C149" s="236"/>
      <c r="D149" s="270"/>
      <c r="E149" s="266"/>
      <c r="F149" s="66">
        <v>15</v>
      </c>
      <c r="G149" s="112"/>
      <c r="H149" s="118"/>
    </row>
    <row r="150" spans="1:8" ht="15.75">
      <c r="A150" s="5"/>
      <c r="B150" s="47">
        <v>11</v>
      </c>
      <c r="C150" s="236"/>
      <c r="D150" s="270"/>
      <c r="E150" s="266"/>
      <c r="F150" s="66">
        <v>14</v>
      </c>
      <c r="G150" s="112"/>
      <c r="H150" s="118"/>
    </row>
    <row r="151" spans="1:8" ht="17.25" customHeight="1">
      <c r="A151" s="5"/>
      <c r="B151" s="92">
        <v>12</v>
      </c>
      <c r="C151" s="264"/>
      <c r="D151" s="270"/>
      <c r="E151" s="266"/>
      <c r="F151" s="66">
        <v>13</v>
      </c>
      <c r="G151" s="112"/>
      <c r="H151" s="118"/>
    </row>
    <row r="152" spans="1:8" ht="18.75" customHeight="1">
      <c r="A152" s="57"/>
      <c r="B152" s="50"/>
      <c r="C152" s="275" t="s">
        <v>77</v>
      </c>
      <c r="D152" s="274" t="s">
        <v>42</v>
      </c>
      <c r="E152" s="53" t="s">
        <v>24</v>
      </c>
      <c r="F152" s="53" t="s">
        <v>30</v>
      </c>
      <c r="G152" s="112"/>
      <c r="H152" s="118"/>
    </row>
    <row r="153" spans="1:8" ht="15.75">
      <c r="A153" s="5"/>
      <c r="B153" s="285">
        <v>1</v>
      </c>
      <c r="C153" s="234"/>
      <c r="D153" s="270"/>
      <c r="E153" s="266"/>
      <c r="F153" s="66">
        <v>30</v>
      </c>
      <c r="G153" s="112"/>
      <c r="H153" s="118"/>
    </row>
    <row r="154" spans="1:8" ht="15.75">
      <c r="A154" s="5"/>
      <c r="B154" s="286">
        <v>2</v>
      </c>
      <c r="C154" s="234"/>
      <c r="D154" s="270"/>
      <c r="E154" s="266"/>
      <c r="F154" s="66">
        <v>26</v>
      </c>
      <c r="G154" s="112"/>
      <c r="H154" s="118"/>
    </row>
    <row r="155" spans="1:8" ht="15.75">
      <c r="A155" s="5"/>
      <c r="B155" s="287">
        <v>3</v>
      </c>
      <c r="C155" s="234"/>
      <c r="D155" s="270"/>
      <c r="E155" s="266"/>
      <c r="F155" s="66">
        <v>23</v>
      </c>
      <c r="G155" s="112"/>
      <c r="H155" s="118"/>
    </row>
    <row r="156" spans="1:8" ht="15.75">
      <c r="A156" s="5"/>
      <c r="B156" s="47">
        <v>4</v>
      </c>
      <c r="C156" s="234"/>
      <c r="D156" s="14"/>
      <c r="E156" s="266"/>
      <c r="F156" s="66">
        <v>21</v>
      </c>
      <c r="G156" s="112"/>
      <c r="H156" s="118"/>
    </row>
    <row r="157" spans="1:8" ht="15.75">
      <c r="A157" s="5"/>
      <c r="B157" s="92">
        <v>8</v>
      </c>
      <c r="C157" s="234"/>
      <c r="D157" s="270"/>
      <c r="E157" s="291"/>
      <c r="F157" s="66">
        <v>20</v>
      </c>
      <c r="G157" s="112"/>
      <c r="H157" s="118"/>
    </row>
    <row r="158" spans="1:8" ht="15.75">
      <c r="A158" s="5"/>
      <c r="B158" s="47">
        <v>5</v>
      </c>
      <c r="C158" s="234"/>
      <c r="D158" s="270"/>
      <c r="E158" s="302"/>
      <c r="F158" s="66">
        <v>19</v>
      </c>
      <c r="G158" s="112"/>
      <c r="H158" s="118"/>
    </row>
    <row r="159" spans="1:8" ht="15.75">
      <c r="A159" s="5"/>
      <c r="B159" s="47">
        <v>6</v>
      </c>
      <c r="C159" s="234"/>
      <c r="D159" s="270"/>
      <c r="E159" s="302"/>
      <c r="F159" s="36">
        <v>18</v>
      </c>
      <c r="G159" s="112"/>
      <c r="H159" s="118"/>
    </row>
    <row r="160" spans="1:8" ht="15.75">
      <c r="A160" s="5"/>
      <c r="B160" s="47">
        <v>7</v>
      </c>
      <c r="C160" s="234"/>
      <c r="D160" s="14"/>
      <c r="E160" s="235"/>
      <c r="F160" s="36"/>
      <c r="G160" s="112"/>
      <c r="H160" s="118"/>
    </row>
    <row r="161" spans="1:8" ht="15.75">
      <c r="A161" s="37">
        <v>3</v>
      </c>
      <c r="B161" s="46" t="s">
        <v>43</v>
      </c>
      <c r="C161" s="29" t="s">
        <v>44</v>
      </c>
      <c r="D161" s="21" t="s">
        <v>95</v>
      </c>
      <c r="E161" s="56" t="s">
        <v>24</v>
      </c>
      <c r="F161" s="56">
        <v>10.9</v>
      </c>
      <c r="G161" s="112"/>
      <c r="H161" s="118"/>
    </row>
    <row r="162" spans="1:8" ht="15.75">
      <c r="A162" s="37">
        <v>3</v>
      </c>
      <c r="B162" s="46" t="s">
        <v>43</v>
      </c>
      <c r="C162" s="29" t="s">
        <v>44</v>
      </c>
      <c r="D162" s="21" t="s">
        <v>71</v>
      </c>
      <c r="E162" s="56" t="s">
        <v>24</v>
      </c>
      <c r="F162" s="56">
        <v>10.9</v>
      </c>
      <c r="G162" s="112"/>
      <c r="H162" s="118"/>
    </row>
    <row r="163" spans="1:8" ht="15.75">
      <c r="A163" s="37">
        <v>3</v>
      </c>
      <c r="B163" s="46" t="s">
        <v>43</v>
      </c>
      <c r="C163" s="98" t="s">
        <v>44</v>
      </c>
      <c r="D163" s="21" t="s">
        <v>102</v>
      </c>
      <c r="E163" s="56" t="s">
        <v>24</v>
      </c>
      <c r="F163" s="56">
        <v>10.9</v>
      </c>
      <c r="G163" s="112"/>
      <c r="H163" s="118"/>
    </row>
    <row r="164" spans="1:8" ht="15.75">
      <c r="A164" s="37">
        <v>3</v>
      </c>
      <c r="B164" s="46" t="s">
        <v>43</v>
      </c>
      <c r="C164" s="29" t="s">
        <v>44</v>
      </c>
      <c r="D164" s="21" t="s">
        <v>72</v>
      </c>
      <c r="E164" s="56" t="s">
        <v>24</v>
      </c>
      <c r="F164" s="56">
        <v>10.9</v>
      </c>
      <c r="G164" s="112"/>
      <c r="H164" s="118"/>
    </row>
    <row r="165" spans="1:8" ht="15.75">
      <c r="A165" s="37">
        <v>3</v>
      </c>
      <c r="B165" s="46" t="s">
        <v>43</v>
      </c>
      <c r="C165" s="29" t="s">
        <v>44</v>
      </c>
      <c r="D165" s="21" t="s">
        <v>82</v>
      </c>
      <c r="E165" s="56" t="s">
        <v>24</v>
      </c>
      <c r="F165" s="56">
        <v>10.9</v>
      </c>
      <c r="G165" s="112"/>
      <c r="H165" s="118"/>
    </row>
    <row r="166" spans="1:8" ht="15.75">
      <c r="A166" s="37">
        <v>3</v>
      </c>
      <c r="B166" s="46" t="s">
        <v>43</v>
      </c>
      <c r="C166" s="119" t="s">
        <v>44</v>
      </c>
      <c r="D166" s="21" t="s">
        <v>32</v>
      </c>
      <c r="E166" s="56" t="s">
        <v>24</v>
      </c>
      <c r="F166" s="56">
        <v>10.9</v>
      </c>
      <c r="G166" s="112"/>
      <c r="H166" s="118"/>
    </row>
    <row r="167" spans="1:8" ht="15.75">
      <c r="A167" s="37">
        <v>3</v>
      </c>
      <c r="B167" s="46" t="s">
        <v>43</v>
      </c>
      <c r="C167" s="29" t="s">
        <v>44</v>
      </c>
      <c r="D167" s="21" t="s">
        <v>33</v>
      </c>
      <c r="E167" s="56" t="s">
        <v>24</v>
      </c>
      <c r="F167" s="56">
        <v>10.9</v>
      </c>
      <c r="G167" s="112"/>
      <c r="H167" s="118"/>
    </row>
    <row r="168" spans="1:8" ht="15.75">
      <c r="A168" s="37">
        <v>3</v>
      </c>
      <c r="B168" s="46" t="s">
        <v>43</v>
      </c>
      <c r="C168" s="29" t="s">
        <v>44</v>
      </c>
      <c r="D168" s="21" t="s">
        <v>90</v>
      </c>
      <c r="E168" s="56" t="s">
        <v>24</v>
      </c>
      <c r="F168" s="56">
        <v>10.9</v>
      </c>
      <c r="G168" s="112"/>
      <c r="H168" s="118"/>
    </row>
    <row r="169" spans="1:8" ht="15.75">
      <c r="A169" s="37">
        <v>3</v>
      </c>
      <c r="B169" s="46" t="s">
        <v>43</v>
      </c>
      <c r="C169" s="29" t="s">
        <v>44</v>
      </c>
      <c r="D169" s="21" t="s">
        <v>5</v>
      </c>
      <c r="E169" s="56" t="s">
        <v>24</v>
      </c>
      <c r="F169" s="56">
        <v>10.9</v>
      </c>
      <c r="G169" s="112"/>
      <c r="H169" s="118"/>
    </row>
    <row r="170" spans="1:8" ht="15.75">
      <c r="A170" s="37">
        <v>3</v>
      </c>
      <c r="B170" s="46" t="s">
        <v>43</v>
      </c>
      <c r="C170" s="29" t="s">
        <v>44</v>
      </c>
      <c r="D170" s="21" t="s">
        <v>94</v>
      </c>
      <c r="E170" s="56" t="s">
        <v>24</v>
      </c>
      <c r="F170" s="56">
        <v>10.9</v>
      </c>
      <c r="G170" s="112"/>
      <c r="H170" s="118"/>
    </row>
    <row r="171" spans="1:8" ht="15.75">
      <c r="A171" s="37">
        <v>3</v>
      </c>
      <c r="B171" s="46" t="s">
        <v>43</v>
      </c>
      <c r="C171" s="29" t="s">
        <v>44</v>
      </c>
      <c r="D171" s="21" t="s">
        <v>104</v>
      </c>
      <c r="E171" s="56" t="s">
        <v>24</v>
      </c>
      <c r="F171" s="56">
        <v>10.9</v>
      </c>
      <c r="G171" s="112"/>
      <c r="H171" s="118"/>
    </row>
    <row r="172" spans="1:8" ht="15.75">
      <c r="A172" s="37">
        <v>3</v>
      </c>
      <c r="B172" s="46" t="s">
        <v>43</v>
      </c>
      <c r="C172" s="29" t="s">
        <v>44</v>
      </c>
      <c r="D172" s="21" t="s">
        <v>76</v>
      </c>
      <c r="E172" s="56" t="s">
        <v>24</v>
      </c>
      <c r="F172" s="56">
        <v>10.9</v>
      </c>
      <c r="G172" s="112"/>
      <c r="H172" s="118"/>
    </row>
    <row r="173" spans="1:8" ht="15.75">
      <c r="A173" s="37">
        <v>3</v>
      </c>
      <c r="B173" s="46" t="s">
        <v>43</v>
      </c>
      <c r="C173" s="29" t="s">
        <v>44</v>
      </c>
      <c r="D173" s="21" t="s">
        <v>32</v>
      </c>
      <c r="E173" s="56" t="s">
        <v>24</v>
      </c>
      <c r="F173" s="56">
        <v>10.9</v>
      </c>
      <c r="G173" s="112"/>
      <c r="H173" s="118"/>
    </row>
    <row r="174" spans="1:8" ht="15.75">
      <c r="A174" s="37">
        <v>3</v>
      </c>
      <c r="B174" s="46" t="s">
        <v>43</v>
      </c>
      <c r="C174" s="29" t="s">
        <v>44</v>
      </c>
      <c r="D174" s="21" t="s">
        <v>33</v>
      </c>
      <c r="E174" s="56" t="s">
        <v>24</v>
      </c>
      <c r="F174" s="56">
        <v>10.9</v>
      </c>
      <c r="G174" s="112"/>
      <c r="H174" s="118"/>
    </row>
    <row r="175" spans="1:8" ht="15.75">
      <c r="A175" s="37">
        <v>3</v>
      </c>
      <c r="B175" s="46" t="s">
        <v>43</v>
      </c>
      <c r="C175" s="29" t="s">
        <v>44</v>
      </c>
      <c r="D175" s="21" t="s">
        <v>90</v>
      </c>
      <c r="E175" s="56" t="s">
        <v>24</v>
      </c>
      <c r="F175" s="56">
        <v>10.9</v>
      </c>
      <c r="G175" s="112"/>
      <c r="H175" s="118"/>
    </row>
    <row r="176" spans="1:8" ht="15.75">
      <c r="A176" s="37">
        <v>3</v>
      </c>
      <c r="B176" s="46" t="s">
        <v>43</v>
      </c>
      <c r="C176" s="29" t="s">
        <v>44</v>
      </c>
      <c r="D176" s="21" t="s">
        <v>5</v>
      </c>
      <c r="E176" s="56" t="s">
        <v>24</v>
      </c>
      <c r="F176" s="56">
        <v>10.9</v>
      </c>
      <c r="G176" s="112"/>
      <c r="H176" s="118"/>
    </row>
    <row r="177" spans="2:8" ht="15.75">
      <c r="B177" s="46" t="s">
        <v>43</v>
      </c>
      <c r="C177" s="29" t="s">
        <v>44</v>
      </c>
      <c r="D177" s="21" t="s">
        <v>94</v>
      </c>
      <c r="E177" s="56" t="s">
        <v>24</v>
      </c>
      <c r="F177" s="56">
        <v>10.9</v>
      </c>
      <c r="G177" s="112"/>
      <c r="H177" s="118"/>
    </row>
    <row r="178" spans="2:8" ht="15.75">
      <c r="B178" s="46" t="s">
        <v>43</v>
      </c>
      <c r="C178" s="29" t="s">
        <v>44</v>
      </c>
      <c r="D178" s="21" t="s">
        <v>104</v>
      </c>
      <c r="E178" s="56" t="s">
        <v>24</v>
      </c>
      <c r="F178" s="56">
        <v>10.9</v>
      </c>
      <c r="G178" s="112"/>
      <c r="H178" s="118"/>
    </row>
    <row r="179" spans="2:8" ht="15.75">
      <c r="B179" s="46" t="s">
        <v>43</v>
      </c>
      <c r="C179" s="29" t="s">
        <v>44</v>
      </c>
      <c r="D179" s="21" t="s">
        <v>76</v>
      </c>
      <c r="E179" s="56" t="s">
        <v>24</v>
      </c>
      <c r="F179" s="56">
        <v>10.9</v>
      </c>
      <c r="G179" s="112"/>
      <c r="H179" s="118"/>
    </row>
  </sheetData>
  <sortState ref="C137:D137">
    <sortCondition ref="C136"/>
  </sortState>
  <phoneticPr fontId="39" type="noConversion"/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67"/>
  <sheetViews>
    <sheetView view="pageLayout" workbookViewId="0">
      <selection activeCell="I11" sqref="I11"/>
    </sheetView>
  </sheetViews>
  <sheetFormatPr defaultRowHeight="12.75"/>
  <cols>
    <col min="1" max="1" width="4.28515625" customWidth="1"/>
    <col min="2" max="2" width="7.7109375" customWidth="1"/>
    <col min="3" max="3" width="26" customWidth="1"/>
    <col min="4" max="4" width="15.5703125" style="213" customWidth="1"/>
    <col min="5" max="5" width="5.28515625" customWidth="1"/>
    <col min="6" max="8" width="4.28515625" customWidth="1"/>
    <col min="9" max="9" width="8.140625" customWidth="1"/>
    <col min="10" max="10" width="5.140625" customWidth="1"/>
    <col min="11" max="11" width="3.5703125" customWidth="1"/>
    <col min="12" max="12" width="8.7109375" customWidth="1"/>
    <col min="13" max="13" width="4.28515625" customWidth="1"/>
    <col min="14" max="14" width="7.7109375" customWidth="1"/>
    <col min="15" max="15" width="26" customWidth="1"/>
    <col min="16" max="16" width="15.5703125" customWidth="1"/>
    <col min="17" max="17" width="4.7109375" customWidth="1"/>
    <col min="18" max="20" width="4.28515625" customWidth="1"/>
    <col min="21" max="21" width="8.140625" customWidth="1"/>
    <col min="22" max="22" width="5.140625" customWidth="1"/>
    <col min="23" max="23" width="3.5703125" customWidth="1"/>
    <col min="24" max="24" width="8.7109375" customWidth="1"/>
  </cols>
  <sheetData>
    <row r="1" spans="1:12" ht="18.75">
      <c r="A1" s="58"/>
      <c r="B1" s="59"/>
      <c r="C1" s="159" t="s">
        <v>136</v>
      </c>
      <c r="D1" s="205"/>
      <c r="E1" s="61"/>
      <c r="F1" s="62"/>
      <c r="G1" s="63"/>
      <c r="H1" s="63"/>
      <c r="I1" s="162"/>
      <c r="J1" s="65"/>
      <c r="K1" s="107"/>
      <c r="L1" s="171"/>
    </row>
    <row r="2" spans="1:12" ht="18">
      <c r="A2" s="74"/>
      <c r="B2" s="75" t="s">
        <v>111</v>
      </c>
      <c r="C2" s="78" t="s">
        <v>137</v>
      </c>
      <c r="D2" s="206"/>
      <c r="E2" s="163" t="s">
        <v>140</v>
      </c>
      <c r="F2" s="78"/>
      <c r="G2" s="79"/>
      <c r="H2" s="79"/>
      <c r="I2" s="79"/>
      <c r="J2" s="81"/>
      <c r="K2" s="112"/>
      <c r="L2" s="171"/>
    </row>
    <row r="3" spans="1:12" ht="21" customHeight="1">
      <c r="A3" s="67" t="s">
        <v>46</v>
      </c>
      <c r="B3" s="68" t="s">
        <v>41</v>
      </c>
      <c r="C3" s="69" t="s">
        <v>0</v>
      </c>
      <c r="D3" s="207" t="s">
        <v>1</v>
      </c>
      <c r="E3" s="165" t="s">
        <v>45</v>
      </c>
      <c r="F3" s="71"/>
      <c r="G3" s="72"/>
      <c r="H3" s="72"/>
      <c r="I3" s="73"/>
      <c r="J3" s="73"/>
      <c r="K3" s="112"/>
      <c r="L3" s="171"/>
    </row>
    <row r="4" spans="1:12" ht="16.5" customHeight="1">
      <c r="A4" s="166">
        <v>3</v>
      </c>
      <c r="B4" s="167" t="s">
        <v>43</v>
      </c>
      <c r="C4" s="168" t="s">
        <v>44</v>
      </c>
      <c r="D4" s="208" t="s">
        <v>82</v>
      </c>
      <c r="E4" s="170"/>
      <c r="F4" s="169" t="s">
        <v>78</v>
      </c>
      <c r="G4" s="169" t="s">
        <v>79</v>
      </c>
      <c r="H4" s="170" t="s">
        <v>109</v>
      </c>
      <c r="I4" s="170" t="s">
        <v>24</v>
      </c>
      <c r="J4" s="170">
        <v>10.9</v>
      </c>
      <c r="K4" s="109" t="s">
        <v>22</v>
      </c>
      <c r="L4" s="171"/>
    </row>
    <row r="5" spans="1:12" ht="16.5" customHeight="1">
      <c r="A5" s="5">
        <v>2</v>
      </c>
      <c r="B5" s="47">
        <v>5.0999999999999996</v>
      </c>
      <c r="C5" s="184" t="s">
        <v>110</v>
      </c>
      <c r="D5" s="209" t="s">
        <v>82</v>
      </c>
      <c r="E5" s="192">
        <v>0</v>
      </c>
      <c r="F5" s="195">
        <v>94</v>
      </c>
      <c r="G5" s="195">
        <v>96</v>
      </c>
      <c r="H5" s="195">
        <v>95</v>
      </c>
      <c r="I5" s="193">
        <f>SUM(F5:H5)</f>
        <v>285</v>
      </c>
      <c r="J5" s="197"/>
      <c r="K5" s="109">
        <f t="shared" ref="K5:K45" si="0">E5+I5</f>
        <v>285</v>
      </c>
      <c r="L5" s="171">
        <f>SUM(K5:K9)</f>
        <v>842</v>
      </c>
    </row>
    <row r="6" spans="1:12" ht="16.5" customHeight="1">
      <c r="A6" s="5">
        <v>2</v>
      </c>
      <c r="B6" s="47">
        <v>6.1</v>
      </c>
      <c r="C6" s="185" t="s">
        <v>35</v>
      </c>
      <c r="D6" s="209" t="s">
        <v>82</v>
      </c>
      <c r="E6" s="192">
        <v>5</v>
      </c>
      <c r="F6" s="195">
        <v>93</v>
      </c>
      <c r="G6" s="195">
        <v>90</v>
      </c>
      <c r="H6" s="195">
        <v>89</v>
      </c>
      <c r="I6" s="193">
        <f>SUM(F6:H6)</f>
        <v>272</v>
      </c>
      <c r="J6" s="197"/>
      <c r="K6" s="109">
        <f t="shared" si="0"/>
        <v>277</v>
      </c>
      <c r="L6" s="171"/>
    </row>
    <row r="7" spans="1:12" ht="16.5" customHeight="1">
      <c r="A7" s="5">
        <v>1</v>
      </c>
      <c r="B7" s="47">
        <v>6.1</v>
      </c>
      <c r="C7" s="185" t="s">
        <v>17</v>
      </c>
      <c r="D7" s="209" t="s">
        <v>82</v>
      </c>
      <c r="E7" s="192">
        <v>5</v>
      </c>
      <c r="F7" s="193">
        <v>92</v>
      </c>
      <c r="G7" s="193">
        <v>92</v>
      </c>
      <c r="H7" s="193">
        <v>91</v>
      </c>
      <c r="I7" s="193">
        <f>SUM(F7:H7)</f>
        <v>275</v>
      </c>
      <c r="J7" s="197"/>
      <c r="K7" s="109">
        <f t="shared" si="0"/>
        <v>280</v>
      </c>
      <c r="L7" s="171"/>
    </row>
    <row r="8" spans="1:12" ht="16.5" customHeight="1">
      <c r="A8" s="5">
        <v>1</v>
      </c>
      <c r="B8" s="47">
        <v>6.1</v>
      </c>
      <c r="C8" s="185" t="s">
        <v>93</v>
      </c>
      <c r="D8" s="209" t="s">
        <v>82</v>
      </c>
      <c r="E8" s="192">
        <v>5</v>
      </c>
      <c r="F8" s="194">
        <v>86</v>
      </c>
      <c r="G8" s="194">
        <v>83</v>
      </c>
      <c r="H8" s="194">
        <v>83</v>
      </c>
      <c r="I8" s="193">
        <f>SUM(F8:H8)</f>
        <v>252</v>
      </c>
      <c r="J8" s="197"/>
      <c r="K8" s="109" t="s">
        <v>22</v>
      </c>
      <c r="L8" s="171"/>
    </row>
    <row r="9" spans="1:12" ht="16.5" customHeight="1">
      <c r="A9" s="5">
        <v>1</v>
      </c>
      <c r="B9" s="47">
        <v>6.1</v>
      </c>
      <c r="C9" s="185" t="s">
        <v>96</v>
      </c>
      <c r="D9" s="209" t="s">
        <v>82</v>
      </c>
      <c r="E9" s="192">
        <v>5</v>
      </c>
      <c r="F9" s="195"/>
      <c r="G9" s="195"/>
      <c r="H9" s="195"/>
      <c r="I9" s="193">
        <f>SUM(F9:H9)</f>
        <v>0</v>
      </c>
      <c r="J9" s="197"/>
      <c r="K9" s="109" t="s">
        <v>22</v>
      </c>
      <c r="L9" s="171"/>
    </row>
    <row r="10" spans="1:12" ht="16.5" customHeight="1">
      <c r="A10" s="166">
        <v>3</v>
      </c>
      <c r="B10" s="167" t="s">
        <v>43</v>
      </c>
      <c r="C10" s="186" t="s">
        <v>44</v>
      </c>
      <c r="D10" s="208" t="s">
        <v>95</v>
      </c>
      <c r="E10" s="170"/>
      <c r="F10" s="169" t="s">
        <v>78</v>
      </c>
      <c r="G10" s="169" t="s">
        <v>79</v>
      </c>
      <c r="H10" s="170" t="s">
        <v>109</v>
      </c>
      <c r="I10" s="170" t="s">
        <v>24</v>
      </c>
      <c r="J10" s="170">
        <v>10.9</v>
      </c>
      <c r="K10" s="158" t="s">
        <v>22</v>
      </c>
      <c r="L10" s="172" t="s">
        <v>22</v>
      </c>
    </row>
    <row r="11" spans="1:12" ht="16.5" customHeight="1">
      <c r="A11" s="5">
        <v>2</v>
      </c>
      <c r="B11" s="48">
        <v>6.1</v>
      </c>
      <c r="C11" s="185" t="s">
        <v>91</v>
      </c>
      <c r="D11" s="209" t="s">
        <v>95</v>
      </c>
      <c r="E11" s="192">
        <v>5</v>
      </c>
      <c r="F11" s="195">
        <v>93</v>
      </c>
      <c r="G11" s="195">
        <v>90</v>
      </c>
      <c r="H11" s="195">
        <v>86</v>
      </c>
      <c r="I11" s="193">
        <f>SUM(F11:H11)</f>
        <v>269</v>
      </c>
      <c r="J11" s="197"/>
      <c r="K11" s="109">
        <f t="shared" si="0"/>
        <v>274</v>
      </c>
      <c r="L11" s="171">
        <f>SUM(K11:K15)</f>
        <v>830</v>
      </c>
    </row>
    <row r="12" spans="1:12" ht="16.5" customHeight="1">
      <c r="A12" s="5">
        <v>2</v>
      </c>
      <c r="B12" s="48">
        <v>6.1</v>
      </c>
      <c r="C12" s="185" t="s">
        <v>83</v>
      </c>
      <c r="D12" s="209" t="s">
        <v>95</v>
      </c>
      <c r="E12" s="192">
        <v>5</v>
      </c>
      <c r="F12" s="194">
        <v>85</v>
      </c>
      <c r="G12" s="194">
        <v>90</v>
      </c>
      <c r="H12" s="194">
        <v>86</v>
      </c>
      <c r="I12" s="193">
        <f>SUM(F12:H12)</f>
        <v>261</v>
      </c>
      <c r="J12" s="197"/>
      <c r="K12" s="109" t="s">
        <v>22</v>
      </c>
      <c r="L12" s="171"/>
    </row>
    <row r="13" spans="1:12" ht="16.5" customHeight="1">
      <c r="A13" s="5">
        <v>1</v>
      </c>
      <c r="B13" s="48">
        <v>3.1</v>
      </c>
      <c r="C13" s="185" t="s">
        <v>66</v>
      </c>
      <c r="D13" s="209" t="s">
        <v>95</v>
      </c>
      <c r="E13" s="192">
        <v>8</v>
      </c>
      <c r="F13" s="194">
        <v>87</v>
      </c>
      <c r="G13" s="194">
        <v>89</v>
      </c>
      <c r="H13" s="194">
        <v>85</v>
      </c>
      <c r="I13" s="193">
        <f>SUM(F13:H13)</f>
        <v>261</v>
      </c>
      <c r="J13" s="197"/>
      <c r="K13" s="109" t="s">
        <v>22</v>
      </c>
      <c r="L13" s="171"/>
    </row>
    <row r="14" spans="1:12" ht="16.5" customHeight="1">
      <c r="A14" s="5">
        <v>1</v>
      </c>
      <c r="B14" s="47">
        <v>6.1</v>
      </c>
      <c r="C14" s="187" t="s">
        <v>21</v>
      </c>
      <c r="D14" s="209" t="s">
        <v>95</v>
      </c>
      <c r="E14" s="192">
        <v>5</v>
      </c>
      <c r="F14" s="194">
        <v>92</v>
      </c>
      <c r="G14" s="194">
        <v>89</v>
      </c>
      <c r="H14" s="194">
        <v>86</v>
      </c>
      <c r="I14" s="193">
        <f>SUM(F14:H14)</f>
        <v>267</v>
      </c>
      <c r="J14" s="197"/>
      <c r="K14" s="109">
        <f t="shared" si="0"/>
        <v>272</v>
      </c>
      <c r="L14" s="171"/>
    </row>
    <row r="15" spans="1:12" ht="16.5" customHeight="1">
      <c r="A15" s="5">
        <v>1</v>
      </c>
      <c r="B15" s="97">
        <v>5.0999999999999996</v>
      </c>
      <c r="C15" s="188" t="s">
        <v>70</v>
      </c>
      <c r="D15" s="210" t="s">
        <v>95</v>
      </c>
      <c r="E15" s="192">
        <v>0</v>
      </c>
      <c r="F15" s="194">
        <v>95</v>
      </c>
      <c r="G15" s="194">
        <v>96</v>
      </c>
      <c r="H15" s="194">
        <v>93</v>
      </c>
      <c r="I15" s="193">
        <f>SUM(F15:H15)</f>
        <v>284</v>
      </c>
      <c r="J15" s="197"/>
      <c r="K15" s="109">
        <f t="shared" si="0"/>
        <v>284</v>
      </c>
      <c r="L15" s="171"/>
    </row>
    <row r="16" spans="1:12" ht="16.5" customHeight="1">
      <c r="A16" s="166">
        <v>3</v>
      </c>
      <c r="B16" s="167" t="s">
        <v>43</v>
      </c>
      <c r="C16" s="186" t="s">
        <v>44</v>
      </c>
      <c r="D16" s="208" t="s">
        <v>71</v>
      </c>
      <c r="E16" s="170"/>
      <c r="F16" s="169" t="s">
        <v>78</v>
      </c>
      <c r="G16" s="169" t="s">
        <v>79</v>
      </c>
      <c r="H16" s="170" t="s">
        <v>109</v>
      </c>
      <c r="I16" s="170" t="s">
        <v>24</v>
      </c>
      <c r="J16" s="170">
        <v>10.9</v>
      </c>
      <c r="K16" s="158" t="s">
        <v>22</v>
      </c>
      <c r="L16" s="171"/>
    </row>
    <row r="17" spans="1:12" ht="16.5" customHeight="1">
      <c r="A17" s="5">
        <v>2</v>
      </c>
      <c r="B17" s="47">
        <v>6.1</v>
      </c>
      <c r="C17" s="185" t="s">
        <v>13</v>
      </c>
      <c r="D17" s="209" t="s">
        <v>71</v>
      </c>
      <c r="E17" s="192">
        <v>5</v>
      </c>
      <c r="F17" s="194">
        <v>88</v>
      </c>
      <c r="G17" s="194">
        <v>83</v>
      </c>
      <c r="H17" s="194">
        <v>88</v>
      </c>
      <c r="I17" s="193">
        <f t="shared" ref="I17:I28" si="1">SUM(F17:H17)</f>
        <v>259</v>
      </c>
      <c r="J17" s="197"/>
      <c r="K17" s="109" t="s">
        <v>22</v>
      </c>
      <c r="L17" s="171">
        <f>SUM(K17:K21)</f>
        <v>834</v>
      </c>
    </row>
    <row r="18" spans="1:12" ht="16.5" customHeight="1">
      <c r="A18" s="5">
        <v>1</v>
      </c>
      <c r="B18" s="48">
        <v>5.0999999999999996</v>
      </c>
      <c r="C18" s="185" t="s">
        <v>34</v>
      </c>
      <c r="D18" s="209" t="s">
        <v>71</v>
      </c>
      <c r="E18" s="192">
        <v>0</v>
      </c>
      <c r="F18" s="194">
        <v>93</v>
      </c>
      <c r="G18" s="194">
        <v>93</v>
      </c>
      <c r="H18" s="194">
        <v>96</v>
      </c>
      <c r="I18" s="193">
        <f t="shared" si="1"/>
        <v>282</v>
      </c>
      <c r="J18" s="197"/>
      <c r="K18" s="109">
        <f t="shared" si="0"/>
        <v>282</v>
      </c>
      <c r="L18" s="171"/>
    </row>
    <row r="19" spans="1:12" ht="16.5" customHeight="1">
      <c r="A19" s="5">
        <v>1</v>
      </c>
      <c r="B19" s="48">
        <v>5.0999999999999996</v>
      </c>
      <c r="C19" s="185" t="s">
        <v>25</v>
      </c>
      <c r="D19" s="209" t="s">
        <v>71</v>
      </c>
      <c r="E19" s="192">
        <v>0</v>
      </c>
      <c r="F19" s="194"/>
      <c r="G19" s="194"/>
      <c r="H19" s="194"/>
      <c r="I19" s="193">
        <f t="shared" si="1"/>
        <v>0</v>
      </c>
      <c r="J19" s="197"/>
      <c r="K19" s="109">
        <f t="shared" si="0"/>
        <v>0</v>
      </c>
      <c r="L19" s="171"/>
    </row>
    <row r="20" spans="1:12" ht="16.5" customHeight="1">
      <c r="A20" s="5">
        <v>1</v>
      </c>
      <c r="B20" s="48">
        <v>6.1</v>
      </c>
      <c r="C20" s="185" t="s">
        <v>16</v>
      </c>
      <c r="D20" s="209" t="s">
        <v>71</v>
      </c>
      <c r="E20" s="192">
        <v>5</v>
      </c>
      <c r="F20" s="196">
        <v>83</v>
      </c>
      <c r="G20" s="196">
        <v>90</v>
      </c>
      <c r="H20" s="196">
        <v>92</v>
      </c>
      <c r="I20" s="193">
        <f t="shared" si="1"/>
        <v>265</v>
      </c>
      <c r="J20" s="197"/>
      <c r="K20" s="109">
        <f t="shared" si="0"/>
        <v>270</v>
      </c>
      <c r="L20" s="171"/>
    </row>
    <row r="21" spans="1:12" ht="16.5" customHeight="1">
      <c r="A21" s="5">
        <v>1</v>
      </c>
      <c r="B21" s="47">
        <v>5.0999999999999996</v>
      </c>
      <c r="C21" s="185" t="s">
        <v>85</v>
      </c>
      <c r="D21" s="209" t="s">
        <v>71</v>
      </c>
      <c r="E21" s="192">
        <v>0</v>
      </c>
      <c r="F21" s="193">
        <v>97</v>
      </c>
      <c r="G21" s="193">
        <v>91</v>
      </c>
      <c r="H21" s="193">
        <v>94</v>
      </c>
      <c r="I21" s="193">
        <f t="shared" si="1"/>
        <v>282</v>
      </c>
      <c r="J21" s="197"/>
      <c r="K21" s="109">
        <f t="shared" si="0"/>
        <v>282</v>
      </c>
      <c r="L21" s="171"/>
    </row>
    <row r="22" spans="1:12" ht="16.5" customHeight="1">
      <c r="A22" s="166">
        <v>3</v>
      </c>
      <c r="B22" s="167" t="s">
        <v>43</v>
      </c>
      <c r="C22" s="186" t="s">
        <v>44</v>
      </c>
      <c r="D22" s="208" t="s">
        <v>90</v>
      </c>
      <c r="E22" s="170"/>
      <c r="F22" s="169" t="s">
        <v>78</v>
      </c>
      <c r="G22" s="169" t="s">
        <v>79</v>
      </c>
      <c r="H22" s="170" t="s">
        <v>109</v>
      </c>
      <c r="I22" s="170" t="s">
        <v>24</v>
      </c>
      <c r="J22" s="170">
        <v>10.9</v>
      </c>
      <c r="K22" s="158" t="s">
        <v>22</v>
      </c>
      <c r="L22" s="171"/>
    </row>
    <row r="23" spans="1:12" ht="16.5" customHeight="1">
      <c r="A23" s="5">
        <v>1</v>
      </c>
      <c r="B23" s="90">
        <v>5.0999999999999996</v>
      </c>
      <c r="C23" s="185" t="s">
        <v>20</v>
      </c>
      <c r="D23" s="209" t="s">
        <v>90</v>
      </c>
      <c r="E23" s="192">
        <v>0</v>
      </c>
      <c r="F23" s="193">
        <v>91</v>
      </c>
      <c r="G23" s="194">
        <v>90</v>
      </c>
      <c r="H23" s="194">
        <v>94</v>
      </c>
      <c r="I23" s="193">
        <f t="shared" si="1"/>
        <v>275</v>
      </c>
      <c r="J23" s="197"/>
      <c r="K23" s="109">
        <f t="shared" si="0"/>
        <v>275</v>
      </c>
      <c r="L23" s="171">
        <f>SUM(K23:K28)</f>
        <v>752</v>
      </c>
    </row>
    <row r="24" spans="1:12" ht="16.5" customHeight="1">
      <c r="A24" s="5">
        <v>1</v>
      </c>
      <c r="B24" s="47">
        <v>3.1</v>
      </c>
      <c r="C24" s="185" t="s">
        <v>86</v>
      </c>
      <c r="D24" s="209" t="s">
        <v>90</v>
      </c>
      <c r="E24" s="192">
        <v>8</v>
      </c>
      <c r="F24" s="193">
        <v>77</v>
      </c>
      <c r="G24" s="194">
        <v>56</v>
      </c>
      <c r="H24" s="194">
        <v>76</v>
      </c>
      <c r="I24" s="193">
        <f t="shared" si="1"/>
        <v>209</v>
      </c>
      <c r="J24" s="197"/>
      <c r="K24" s="109" t="s">
        <v>22</v>
      </c>
      <c r="L24" s="171"/>
    </row>
    <row r="25" spans="1:12" ht="16.5" customHeight="1">
      <c r="A25" s="5">
        <v>1</v>
      </c>
      <c r="B25" s="47">
        <v>3.1</v>
      </c>
      <c r="C25" s="185" t="s">
        <v>89</v>
      </c>
      <c r="D25" s="209" t="s">
        <v>90</v>
      </c>
      <c r="E25" s="192">
        <v>8</v>
      </c>
      <c r="F25" s="193"/>
      <c r="G25" s="193"/>
      <c r="H25" s="193"/>
      <c r="I25" s="193">
        <f t="shared" si="1"/>
        <v>0</v>
      </c>
      <c r="J25" s="197"/>
      <c r="K25" s="109" t="s">
        <v>22</v>
      </c>
      <c r="L25" s="171" t="s">
        <v>22</v>
      </c>
    </row>
    <row r="26" spans="1:12" ht="16.5" customHeight="1">
      <c r="A26" s="5"/>
      <c r="B26" s="47">
        <v>3.1</v>
      </c>
      <c r="C26" s="185" t="s">
        <v>87</v>
      </c>
      <c r="D26" s="209" t="s">
        <v>90</v>
      </c>
      <c r="E26" s="192">
        <v>8</v>
      </c>
      <c r="F26" s="195"/>
      <c r="G26" s="195"/>
      <c r="H26" s="195"/>
      <c r="I26" s="193">
        <f t="shared" si="1"/>
        <v>0</v>
      </c>
      <c r="J26" s="197"/>
      <c r="K26" s="109" t="s">
        <v>22</v>
      </c>
      <c r="L26" s="171"/>
    </row>
    <row r="27" spans="1:12" ht="16.5" customHeight="1">
      <c r="A27" s="5">
        <v>1</v>
      </c>
      <c r="B27" s="47">
        <v>5.0999999999999996</v>
      </c>
      <c r="C27" s="185" t="s">
        <v>92</v>
      </c>
      <c r="D27" s="209" t="s">
        <v>90</v>
      </c>
      <c r="E27" s="192">
        <v>0</v>
      </c>
      <c r="F27" s="195">
        <v>78</v>
      </c>
      <c r="G27" s="195">
        <v>70</v>
      </c>
      <c r="H27" s="195">
        <v>85</v>
      </c>
      <c r="I27" s="193">
        <f t="shared" si="1"/>
        <v>233</v>
      </c>
      <c r="J27" s="197"/>
      <c r="K27" s="109">
        <f t="shared" si="0"/>
        <v>233</v>
      </c>
      <c r="L27" s="171"/>
    </row>
    <row r="28" spans="1:12" ht="16.5" customHeight="1">
      <c r="A28" s="5">
        <v>1</v>
      </c>
      <c r="B28" s="47">
        <v>3.1</v>
      </c>
      <c r="C28" s="185" t="s">
        <v>117</v>
      </c>
      <c r="D28" s="209" t="s">
        <v>90</v>
      </c>
      <c r="E28" s="192">
        <v>8</v>
      </c>
      <c r="F28" s="193">
        <v>78</v>
      </c>
      <c r="G28" s="194">
        <v>73</v>
      </c>
      <c r="H28" s="194">
        <v>85</v>
      </c>
      <c r="I28" s="193">
        <f t="shared" si="1"/>
        <v>236</v>
      </c>
      <c r="J28" s="198" t="s">
        <v>22</v>
      </c>
      <c r="K28" s="109">
        <f t="shared" si="0"/>
        <v>244</v>
      </c>
      <c r="L28" s="171" t="s">
        <v>22</v>
      </c>
    </row>
    <row r="29" spans="1:12" ht="16.5" customHeight="1">
      <c r="A29" s="166">
        <v>3</v>
      </c>
      <c r="B29" s="167" t="s">
        <v>43</v>
      </c>
      <c r="C29" s="186" t="s">
        <v>44</v>
      </c>
      <c r="D29" s="208" t="s">
        <v>32</v>
      </c>
      <c r="E29" s="170"/>
      <c r="F29" s="169" t="s">
        <v>78</v>
      </c>
      <c r="G29" s="169" t="s">
        <v>79</v>
      </c>
      <c r="H29" s="170" t="s">
        <v>109</v>
      </c>
      <c r="I29" s="170" t="s">
        <v>24</v>
      </c>
      <c r="J29" s="170">
        <v>10.9</v>
      </c>
      <c r="K29" s="158" t="s">
        <v>22</v>
      </c>
      <c r="L29" s="171"/>
    </row>
    <row r="30" spans="1:12" ht="16.5" customHeight="1">
      <c r="A30" s="5">
        <v>2</v>
      </c>
      <c r="B30" s="47">
        <v>2.1</v>
      </c>
      <c r="C30" s="185" t="s">
        <v>7</v>
      </c>
      <c r="D30" s="209" t="s">
        <v>32</v>
      </c>
      <c r="E30" s="192">
        <v>8</v>
      </c>
      <c r="F30" s="193">
        <v>88</v>
      </c>
      <c r="G30" s="194">
        <v>83</v>
      </c>
      <c r="H30" s="194">
        <v>90</v>
      </c>
      <c r="I30" s="193">
        <f>SUM(F30:H30)</f>
        <v>261</v>
      </c>
      <c r="J30" s="199" t="s">
        <v>22</v>
      </c>
      <c r="K30" s="109">
        <f t="shared" si="0"/>
        <v>269</v>
      </c>
      <c r="L30" s="171">
        <f>SUM(K30:K34)</f>
        <v>826</v>
      </c>
    </row>
    <row r="31" spans="1:12" ht="16.5" customHeight="1">
      <c r="A31" s="5">
        <v>2</v>
      </c>
      <c r="B31" s="47">
        <v>2.1</v>
      </c>
      <c r="C31" s="185" t="s">
        <v>6</v>
      </c>
      <c r="D31" s="209" t="s">
        <v>32</v>
      </c>
      <c r="E31" s="192">
        <v>8</v>
      </c>
      <c r="F31" s="193"/>
      <c r="G31" s="194"/>
      <c r="H31" s="194"/>
      <c r="I31" s="193">
        <f>SUM(F31:H31)</f>
        <v>0</v>
      </c>
      <c r="J31" s="199" t="s">
        <v>22</v>
      </c>
      <c r="K31" s="109" t="s">
        <v>22</v>
      </c>
      <c r="L31" s="171"/>
    </row>
    <row r="32" spans="1:12" ht="16.5" customHeight="1">
      <c r="A32" s="5">
        <v>1</v>
      </c>
      <c r="B32" s="47">
        <v>3.1</v>
      </c>
      <c r="C32" s="185" t="s">
        <v>10</v>
      </c>
      <c r="D32" s="209" t="s">
        <v>32</v>
      </c>
      <c r="E32" s="192">
        <v>8</v>
      </c>
      <c r="F32" s="193">
        <v>88</v>
      </c>
      <c r="G32" s="194">
        <v>91</v>
      </c>
      <c r="H32" s="194">
        <v>90</v>
      </c>
      <c r="I32" s="193">
        <f>SUM(F32:H32)</f>
        <v>269</v>
      </c>
      <c r="J32" s="199" t="s">
        <v>22</v>
      </c>
      <c r="K32" s="109" t="s">
        <v>22</v>
      </c>
      <c r="L32" s="171"/>
    </row>
    <row r="33" spans="1:12" ht="16.5" customHeight="1">
      <c r="A33" s="5">
        <v>1</v>
      </c>
      <c r="B33" s="92">
        <v>5.0999999999999996</v>
      </c>
      <c r="C33" s="187" t="s">
        <v>81</v>
      </c>
      <c r="D33" s="209" t="s">
        <v>32</v>
      </c>
      <c r="E33" s="192">
        <v>0</v>
      </c>
      <c r="F33" s="193">
        <v>93</v>
      </c>
      <c r="G33" s="194">
        <v>94</v>
      </c>
      <c r="H33" s="194">
        <v>93</v>
      </c>
      <c r="I33" s="193">
        <f>SUM(F33:H33)</f>
        <v>280</v>
      </c>
      <c r="J33" s="199" t="s">
        <v>22</v>
      </c>
      <c r="K33" s="109">
        <f t="shared" si="0"/>
        <v>280</v>
      </c>
      <c r="L33" s="171" t="s">
        <v>22</v>
      </c>
    </row>
    <row r="34" spans="1:12" ht="16.5" customHeight="1">
      <c r="A34" s="5">
        <v>1</v>
      </c>
      <c r="B34" s="90">
        <v>5.0999999999999996</v>
      </c>
      <c r="C34" s="187" t="s">
        <v>88</v>
      </c>
      <c r="D34" s="209" t="s">
        <v>32</v>
      </c>
      <c r="E34" s="192">
        <v>0</v>
      </c>
      <c r="F34" s="193">
        <v>93</v>
      </c>
      <c r="G34" s="194">
        <v>90</v>
      </c>
      <c r="H34" s="194">
        <v>94</v>
      </c>
      <c r="I34" s="193">
        <f>SUM(F34:H34)</f>
        <v>277</v>
      </c>
      <c r="J34" s="197"/>
      <c r="K34" s="109">
        <f t="shared" si="0"/>
        <v>277</v>
      </c>
      <c r="L34" s="171"/>
    </row>
    <row r="35" spans="1:12" ht="16.5" customHeight="1">
      <c r="A35" s="166">
        <v>3</v>
      </c>
      <c r="B35" s="167" t="s">
        <v>43</v>
      </c>
      <c r="C35" s="186" t="s">
        <v>44</v>
      </c>
      <c r="D35" s="208" t="s">
        <v>5</v>
      </c>
      <c r="E35" s="170"/>
      <c r="F35" s="169" t="s">
        <v>78</v>
      </c>
      <c r="G35" s="169" t="s">
        <v>79</v>
      </c>
      <c r="H35" s="170" t="s">
        <v>109</v>
      </c>
      <c r="I35" s="170" t="s">
        <v>24</v>
      </c>
      <c r="J35" s="170">
        <v>10.9</v>
      </c>
      <c r="K35" s="158" t="s">
        <v>22</v>
      </c>
      <c r="L35" s="171"/>
    </row>
    <row r="36" spans="1:12" ht="16.5" customHeight="1">
      <c r="A36" s="5">
        <v>2</v>
      </c>
      <c r="B36" s="47">
        <v>2.1</v>
      </c>
      <c r="C36" s="185" t="s">
        <v>4</v>
      </c>
      <c r="D36" s="209" t="s">
        <v>5</v>
      </c>
      <c r="E36" s="192">
        <v>8</v>
      </c>
      <c r="F36" s="195">
        <v>86</v>
      </c>
      <c r="G36" s="195">
        <v>83</v>
      </c>
      <c r="H36" s="195">
        <v>87</v>
      </c>
      <c r="I36" s="193">
        <f>SUM(F36:H36)</f>
        <v>256</v>
      </c>
      <c r="J36" s="197"/>
      <c r="K36" s="109">
        <f t="shared" si="0"/>
        <v>264</v>
      </c>
      <c r="L36" s="171">
        <f>SUM(K36:K39)</f>
        <v>787</v>
      </c>
    </row>
    <row r="37" spans="1:12" ht="16.5" customHeight="1">
      <c r="A37" s="5">
        <v>2</v>
      </c>
      <c r="B37" s="47">
        <v>2.1</v>
      </c>
      <c r="C37" s="185" t="s">
        <v>8</v>
      </c>
      <c r="D37" s="209" t="s">
        <v>5</v>
      </c>
      <c r="E37" s="192">
        <v>8</v>
      </c>
      <c r="F37" s="195">
        <v>87</v>
      </c>
      <c r="G37" s="195">
        <v>82</v>
      </c>
      <c r="H37" s="195">
        <v>83</v>
      </c>
      <c r="I37" s="193">
        <f>SUM(F37:H37)</f>
        <v>252</v>
      </c>
      <c r="J37" s="197"/>
      <c r="K37" s="109">
        <f t="shared" si="0"/>
        <v>260</v>
      </c>
      <c r="L37" s="171"/>
    </row>
    <row r="38" spans="1:12" ht="16.5" customHeight="1">
      <c r="A38" s="5">
        <v>1</v>
      </c>
      <c r="B38" s="47">
        <v>3.1</v>
      </c>
      <c r="C38" s="185" t="s">
        <v>15</v>
      </c>
      <c r="D38" s="209" t="s">
        <v>5</v>
      </c>
      <c r="E38" s="192">
        <v>8</v>
      </c>
      <c r="F38" s="193">
        <v>80</v>
      </c>
      <c r="G38" s="194">
        <v>88</v>
      </c>
      <c r="H38" s="194">
        <v>87</v>
      </c>
      <c r="I38" s="193">
        <f>SUM(F38:H38)</f>
        <v>255</v>
      </c>
      <c r="J38" s="197"/>
      <c r="K38" s="109">
        <f t="shared" si="0"/>
        <v>263</v>
      </c>
      <c r="L38" s="171" t="s">
        <v>22</v>
      </c>
    </row>
    <row r="39" spans="1:12" ht="16.5" customHeight="1">
      <c r="A39" s="5">
        <v>1</v>
      </c>
      <c r="B39" s="47">
        <v>4.0999999999999996</v>
      </c>
      <c r="C39" s="185" t="s">
        <v>84</v>
      </c>
      <c r="D39" s="209" t="s">
        <v>5</v>
      </c>
      <c r="E39" s="192">
        <v>8</v>
      </c>
      <c r="F39" s="193"/>
      <c r="G39" s="194"/>
      <c r="H39" s="194"/>
      <c r="I39" s="193">
        <f>SUM(F39:H39)</f>
        <v>0</v>
      </c>
      <c r="J39" s="197"/>
      <c r="K39" s="109" t="s">
        <v>22</v>
      </c>
      <c r="L39" s="171"/>
    </row>
    <row r="40" spans="1:12" ht="16.5" customHeight="1">
      <c r="A40" s="166">
        <v>3</v>
      </c>
      <c r="B40" s="167" t="s">
        <v>43</v>
      </c>
      <c r="C40" s="186" t="s">
        <v>44</v>
      </c>
      <c r="D40" s="208" t="s">
        <v>94</v>
      </c>
      <c r="E40" s="170"/>
      <c r="F40" s="169" t="s">
        <v>78</v>
      </c>
      <c r="G40" s="169" t="s">
        <v>79</v>
      </c>
      <c r="H40" s="170" t="s">
        <v>109</v>
      </c>
      <c r="I40" s="170" t="s">
        <v>24</v>
      </c>
      <c r="J40" s="170">
        <v>10.9</v>
      </c>
      <c r="K40" s="158" t="s">
        <v>22</v>
      </c>
      <c r="L40" s="171"/>
    </row>
    <row r="41" spans="1:12" ht="16.5" customHeight="1">
      <c r="A41" s="5">
        <v>1</v>
      </c>
      <c r="B41" s="47">
        <v>1.1000000000000001</v>
      </c>
      <c r="C41" s="189" t="s">
        <v>103</v>
      </c>
      <c r="D41" s="209" t="s">
        <v>94</v>
      </c>
      <c r="E41" s="192">
        <v>8</v>
      </c>
      <c r="F41" s="196">
        <v>72</v>
      </c>
      <c r="G41" s="200">
        <v>79</v>
      </c>
      <c r="H41" s="200">
        <v>70</v>
      </c>
      <c r="I41" s="193">
        <f>SUM(F41:H41)</f>
        <v>221</v>
      </c>
      <c r="J41" s="197"/>
      <c r="K41" s="109" t="s">
        <v>22</v>
      </c>
      <c r="L41" s="171">
        <f>SUM(K41:K45)</f>
        <v>772</v>
      </c>
    </row>
    <row r="42" spans="1:12" ht="16.5" customHeight="1">
      <c r="A42" s="5">
        <v>1</v>
      </c>
      <c r="B42" s="47">
        <v>1.1000000000000001</v>
      </c>
      <c r="C42" s="189" t="s">
        <v>38</v>
      </c>
      <c r="D42" s="209" t="s">
        <v>94</v>
      </c>
      <c r="E42" s="192">
        <v>8</v>
      </c>
      <c r="F42" s="196">
        <v>81</v>
      </c>
      <c r="G42" s="196">
        <v>88</v>
      </c>
      <c r="H42" s="196">
        <v>72</v>
      </c>
      <c r="I42" s="193">
        <f>SUM(F42:H42)</f>
        <v>241</v>
      </c>
      <c r="J42" s="197"/>
      <c r="K42" s="109" t="s">
        <v>22</v>
      </c>
      <c r="L42" s="171"/>
    </row>
    <row r="43" spans="1:12" ht="16.5" customHeight="1">
      <c r="A43" s="5">
        <v>1</v>
      </c>
      <c r="B43" s="47">
        <v>1.1000000000000001</v>
      </c>
      <c r="C43" s="189" t="s">
        <v>37</v>
      </c>
      <c r="D43" s="209" t="s">
        <v>94</v>
      </c>
      <c r="E43" s="192">
        <v>8</v>
      </c>
      <c r="F43" s="196">
        <v>84</v>
      </c>
      <c r="G43" s="196">
        <v>81</v>
      </c>
      <c r="H43" s="196">
        <v>77</v>
      </c>
      <c r="I43" s="193">
        <f>SUM(F43:H43)</f>
        <v>242</v>
      </c>
      <c r="J43" s="197"/>
      <c r="K43" s="109">
        <f t="shared" si="0"/>
        <v>250</v>
      </c>
      <c r="L43" s="171"/>
    </row>
    <row r="44" spans="1:12" ht="16.5" customHeight="1">
      <c r="A44" s="5">
        <v>1</v>
      </c>
      <c r="B44" s="47">
        <v>1.1000000000000001</v>
      </c>
      <c r="C44" s="189" t="s">
        <v>69</v>
      </c>
      <c r="D44" s="209" t="s">
        <v>94</v>
      </c>
      <c r="E44" s="192">
        <v>8</v>
      </c>
      <c r="F44" s="196">
        <v>86</v>
      </c>
      <c r="G44" s="200">
        <v>84</v>
      </c>
      <c r="H44" s="200">
        <v>76</v>
      </c>
      <c r="I44" s="193">
        <f>SUM(F44:H44)</f>
        <v>246</v>
      </c>
      <c r="J44" s="197"/>
      <c r="K44" s="109">
        <f t="shared" si="0"/>
        <v>254</v>
      </c>
      <c r="L44" s="171"/>
    </row>
    <row r="45" spans="1:12" ht="16.5" customHeight="1">
      <c r="A45" s="5">
        <v>1</v>
      </c>
      <c r="B45" s="47">
        <v>1.1000000000000001</v>
      </c>
      <c r="C45" s="189" t="s">
        <v>68</v>
      </c>
      <c r="D45" s="209" t="s">
        <v>94</v>
      </c>
      <c r="E45" s="192">
        <v>8</v>
      </c>
      <c r="F45" s="196">
        <v>86</v>
      </c>
      <c r="G45" s="200">
        <v>86</v>
      </c>
      <c r="H45" s="200">
        <v>88</v>
      </c>
      <c r="I45" s="193">
        <f>SUM(F45:H45)</f>
        <v>260</v>
      </c>
      <c r="J45" s="197"/>
      <c r="K45" s="109">
        <f t="shared" si="0"/>
        <v>268</v>
      </c>
      <c r="L45" s="171"/>
    </row>
    <row r="46" spans="1:12" ht="16.5" customHeight="1">
      <c r="A46" s="166">
        <v>3</v>
      </c>
      <c r="B46" s="201" t="s">
        <v>43</v>
      </c>
      <c r="C46" s="186" t="s">
        <v>44</v>
      </c>
      <c r="D46" s="211" t="s">
        <v>33</v>
      </c>
      <c r="E46" s="56"/>
      <c r="F46" s="55" t="s">
        <v>78</v>
      </c>
      <c r="G46" s="55" t="s">
        <v>79</v>
      </c>
      <c r="H46" s="56" t="s">
        <v>109</v>
      </c>
      <c r="I46" s="56" t="s">
        <v>24</v>
      </c>
      <c r="J46" s="56">
        <v>10.9</v>
      </c>
      <c r="K46" s="158" t="s">
        <v>22</v>
      </c>
      <c r="L46" s="173"/>
    </row>
    <row r="47" spans="1:12" ht="16.5" customHeight="1">
      <c r="A47" s="5">
        <v>2</v>
      </c>
      <c r="B47" s="47">
        <v>4.0999999999999996</v>
      </c>
      <c r="C47" s="185" t="s">
        <v>3</v>
      </c>
      <c r="D47" s="209" t="s">
        <v>33</v>
      </c>
      <c r="E47" s="192">
        <v>8</v>
      </c>
      <c r="F47" s="193">
        <v>81</v>
      </c>
      <c r="G47" s="194">
        <v>83</v>
      </c>
      <c r="H47" s="194">
        <v>83</v>
      </c>
      <c r="I47" s="193">
        <f>SUM(F47:H47)</f>
        <v>247</v>
      </c>
      <c r="J47" s="36" t="s">
        <v>22</v>
      </c>
      <c r="K47" s="109">
        <f>E47+I47</f>
        <v>255</v>
      </c>
      <c r="L47" s="171">
        <f>SUM(K47:K51)</f>
        <v>792</v>
      </c>
    </row>
    <row r="48" spans="1:12" ht="16.5" customHeight="1">
      <c r="A48" s="5">
        <v>2</v>
      </c>
      <c r="B48" s="90">
        <v>4.0999999999999996</v>
      </c>
      <c r="C48" s="187" t="s">
        <v>73</v>
      </c>
      <c r="D48" s="209" t="s">
        <v>33</v>
      </c>
      <c r="E48" s="192">
        <v>8</v>
      </c>
      <c r="F48" s="193">
        <v>82</v>
      </c>
      <c r="G48" s="194">
        <v>81</v>
      </c>
      <c r="H48" s="194">
        <v>74</v>
      </c>
      <c r="I48" s="193">
        <f>SUM(F48:H48)</f>
        <v>237</v>
      </c>
      <c r="J48" s="36" t="s">
        <v>22</v>
      </c>
      <c r="K48" s="109" t="s">
        <v>22</v>
      </c>
      <c r="L48" s="173"/>
    </row>
    <row r="49" spans="1:12" ht="16.5" customHeight="1">
      <c r="A49" s="5">
        <v>1</v>
      </c>
      <c r="B49" s="47">
        <v>3.1</v>
      </c>
      <c r="C49" s="185" t="s">
        <v>14</v>
      </c>
      <c r="D49" s="209" t="s">
        <v>33</v>
      </c>
      <c r="E49" s="192">
        <v>8</v>
      </c>
      <c r="F49" s="193">
        <v>73</v>
      </c>
      <c r="G49" s="194">
        <v>80</v>
      </c>
      <c r="H49" s="194">
        <v>82</v>
      </c>
      <c r="I49" s="193">
        <f>SUM(F49:H49)</f>
        <v>235</v>
      </c>
      <c r="J49" s="36" t="s">
        <v>22</v>
      </c>
      <c r="K49" s="109" t="s">
        <v>22</v>
      </c>
      <c r="L49" s="173"/>
    </row>
    <row r="50" spans="1:12" ht="16.5" customHeight="1">
      <c r="A50" s="5">
        <v>1</v>
      </c>
      <c r="B50" s="47">
        <v>3.1</v>
      </c>
      <c r="C50" s="191" t="s">
        <v>18</v>
      </c>
      <c r="D50" s="209" t="s">
        <v>33</v>
      </c>
      <c r="E50" s="192">
        <v>8</v>
      </c>
      <c r="F50" s="196">
        <v>88</v>
      </c>
      <c r="G50" s="196">
        <v>85</v>
      </c>
      <c r="H50" s="196">
        <v>85</v>
      </c>
      <c r="I50" s="193">
        <f>SUM(F50:H50)</f>
        <v>258</v>
      </c>
      <c r="J50" s="36" t="s">
        <v>22</v>
      </c>
      <c r="K50" s="109">
        <f>E50+I50</f>
        <v>266</v>
      </c>
      <c r="L50" s="173"/>
    </row>
    <row r="51" spans="1:12" ht="16.5" customHeight="1">
      <c r="A51" s="5">
        <v>1</v>
      </c>
      <c r="B51" s="47">
        <v>5.0999999999999996</v>
      </c>
      <c r="C51" s="185" t="s">
        <v>105</v>
      </c>
      <c r="D51" s="209" t="s">
        <v>33</v>
      </c>
      <c r="E51" s="192">
        <v>0</v>
      </c>
      <c r="F51" s="193">
        <v>91</v>
      </c>
      <c r="G51" s="194">
        <v>89</v>
      </c>
      <c r="H51" s="194">
        <v>91</v>
      </c>
      <c r="I51" s="193">
        <f>SUM(F51:H51)</f>
        <v>271</v>
      </c>
      <c r="J51" s="36"/>
      <c r="K51" s="109">
        <f>E51+I51</f>
        <v>271</v>
      </c>
      <c r="L51" s="173"/>
    </row>
    <row r="52" spans="1:12" ht="16.5" customHeight="1">
      <c r="A52" s="166">
        <v>3</v>
      </c>
      <c r="B52" s="167" t="s">
        <v>43</v>
      </c>
      <c r="C52" s="186" t="s">
        <v>44</v>
      </c>
      <c r="D52" s="211" t="s">
        <v>72</v>
      </c>
      <c r="E52" s="56"/>
      <c r="F52" s="55" t="s">
        <v>78</v>
      </c>
      <c r="G52" s="55" t="s">
        <v>79</v>
      </c>
      <c r="H52" s="56" t="s">
        <v>109</v>
      </c>
      <c r="I52" s="56" t="s">
        <v>24</v>
      </c>
      <c r="J52" s="170">
        <v>10.9</v>
      </c>
      <c r="K52" s="158" t="s">
        <v>22</v>
      </c>
      <c r="L52" s="173"/>
    </row>
    <row r="53" spans="1:12" ht="16.5" customHeight="1">
      <c r="A53" s="5">
        <v>2</v>
      </c>
      <c r="B53" s="47">
        <v>5.0999999999999996</v>
      </c>
      <c r="C53" s="185" t="s">
        <v>31</v>
      </c>
      <c r="D53" s="209" t="s">
        <v>72</v>
      </c>
      <c r="E53" s="192">
        <v>8</v>
      </c>
      <c r="F53" s="193">
        <v>88</v>
      </c>
      <c r="G53" s="194">
        <v>91</v>
      </c>
      <c r="H53" s="194">
        <v>93</v>
      </c>
      <c r="I53" s="193">
        <f t="shared" ref="I53:I59" si="2">SUM(F53:H53)</f>
        <v>272</v>
      </c>
      <c r="J53" s="36"/>
      <c r="K53" s="109">
        <f>E53+I53</f>
        <v>280</v>
      </c>
      <c r="L53" s="171">
        <f>SUM(K53:K58)</f>
        <v>815</v>
      </c>
    </row>
    <row r="54" spans="1:12" ht="16.5" customHeight="1">
      <c r="A54" s="5">
        <v>2</v>
      </c>
      <c r="B54" s="47">
        <v>2.1</v>
      </c>
      <c r="C54" s="185" t="s">
        <v>40</v>
      </c>
      <c r="D54" s="209" t="s">
        <v>72</v>
      </c>
      <c r="E54" s="192">
        <v>8</v>
      </c>
      <c r="F54" s="195"/>
      <c r="G54" s="195"/>
      <c r="H54" s="195"/>
      <c r="I54" s="193">
        <f t="shared" si="2"/>
        <v>0</v>
      </c>
      <c r="J54" s="36"/>
      <c r="K54" s="109" t="s">
        <v>22</v>
      </c>
      <c r="L54" s="173"/>
    </row>
    <row r="55" spans="1:12" ht="16.5" customHeight="1">
      <c r="A55" s="5">
        <v>1</v>
      </c>
      <c r="B55" s="47">
        <v>3.1</v>
      </c>
      <c r="C55" s="185" t="s">
        <v>19</v>
      </c>
      <c r="D55" s="209" t="s">
        <v>72</v>
      </c>
      <c r="E55" s="192">
        <v>8</v>
      </c>
      <c r="F55" s="196">
        <v>90</v>
      </c>
      <c r="G55" s="196">
        <v>94</v>
      </c>
      <c r="H55" s="196">
        <v>92</v>
      </c>
      <c r="I55" s="193">
        <f t="shared" si="2"/>
        <v>276</v>
      </c>
      <c r="J55" s="36"/>
      <c r="K55" s="109">
        <f>E55+I55</f>
        <v>284</v>
      </c>
      <c r="L55" s="173"/>
    </row>
    <row r="56" spans="1:12" ht="16.5" customHeight="1">
      <c r="A56" s="5">
        <v>1</v>
      </c>
      <c r="B56" s="47">
        <v>3.1</v>
      </c>
      <c r="C56" s="185" t="s">
        <v>9</v>
      </c>
      <c r="D56" s="209" t="s">
        <v>72</v>
      </c>
      <c r="E56" s="192">
        <v>8</v>
      </c>
      <c r="F56" s="193">
        <v>79</v>
      </c>
      <c r="G56" s="194">
        <v>78</v>
      </c>
      <c r="H56" s="194">
        <v>69</v>
      </c>
      <c r="I56" s="193">
        <f t="shared" si="2"/>
        <v>226</v>
      </c>
      <c r="J56" s="36"/>
      <c r="K56" s="109" t="s">
        <v>22</v>
      </c>
      <c r="L56" s="173"/>
    </row>
    <row r="57" spans="1:12" ht="16.5" customHeight="1">
      <c r="A57" s="5">
        <v>1</v>
      </c>
      <c r="B57" s="47">
        <v>4.0999999999999996</v>
      </c>
      <c r="C57" s="185" t="s">
        <v>11</v>
      </c>
      <c r="D57" s="209" t="s">
        <v>72</v>
      </c>
      <c r="E57" s="192">
        <v>8</v>
      </c>
      <c r="F57" s="193">
        <v>86</v>
      </c>
      <c r="G57" s="194">
        <v>83</v>
      </c>
      <c r="H57" s="194">
        <v>74</v>
      </c>
      <c r="I57" s="193">
        <f t="shared" si="2"/>
        <v>243</v>
      </c>
      <c r="J57" s="36"/>
      <c r="K57" s="109">
        <f>E57+I57</f>
        <v>251</v>
      </c>
      <c r="L57" s="173"/>
    </row>
    <row r="58" spans="1:12" ht="16.5" customHeight="1">
      <c r="A58" s="5">
        <v>1</v>
      </c>
      <c r="B58" s="47">
        <v>4.0999999999999996</v>
      </c>
      <c r="C58" s="185" t="s">
        <v>12</v>
      </c>
      <c r="D58" s="209" t="s">
        <v>72</v>
      </c>
      <c r="E58" s="192">
        <v>8</v>
      </c>
      <c r="F58" s="193"/>
      <c r="G58" s="194"/>
      <c r="H58" s="194" t="s">
        <v>139</v>
      </c>
      <c r="I58" s="193">
        <f t="shared" si="2"/>
        <v>0</v>
      </c>
      <c r="J58" s="36"/>
      <c r="K58" s="109" t="s">
        <v>22</v>
      </c>
      <c r="L58" s="173"/>
    </row>
    <row r="59" spans="1:12" ht="16.5" customHeight="1">
      <c r="A59" s="5">
        <v>0</v>
      </c>
      <c r="B59" s="47">
        <v>3.1</v>
      </c>
      <c r="C59" s="189" t="s">
        <v>120</v>
      </c>
      <c r="D59" s="209" t="s">
        <v>129</v>
      </c>
      <c r="E59" s="192">
        <v>8</v>
      </c>
      <c r="F59" s="193"/>
      <c r="G59" s="194"/>
      <c r="H59" s="194"/>
      <c r="I59" s="193">
        <f t="shared" si="2"/>
        <v>0</v>
      </c>
      <c r="J59" s="36"/>
      <c r="K59" s="109" t="s">
        <v>22</v>
      </c>
      <c r="L59" s="173"/>
    </row>
    <row r="60" spans="1:12" ht="16.5" customHeight="1">
      <c r="A60" s="166">
        <v>3</v>
      </c>
      <c r="B60" s="167" t="s">
        <v>43</v>
      </c>
      <c r="C60" s="186" t="s">
        <v>44</v>
      </c>
      <c r="D60" s="211" t="s">
        <v>102</v>
      </c>
      <c r="E60" s="56"/>
      <c r="F60" s="55" t="s">
        <v>78</v>
      </c>
      <c r="G60" s="55" t="s">
        <v>79</v>
      </c>
      <c r="H60" s="56" t="s">
        <v>109</v>
      </c>
      <c r="I60" s="56" t="s">
        <v>24</v>
      </c>
      <c r="J60" s="170">
        <v>10.9</v>
      </c>
      <c r="K60" s="158" t="s">
        <v>22</v>
      </c>
      <c r="L60" s="173"/>
    </row>
    <row r="61" spans="1:12" ht="16.5" customHeight="1">
      <c r="A61" s="5">
        <v>2</v>
      </c>
      <c r="B61" s="47">
        <v>5.0999999999999996</v>
      </c>
      <c r="C61" s="185" t="s">
        <v>2</v>
      </c>
      <c r="D61" s="209" t="s">
        <v>102</v>
      </c>
      <c r="E61" s="192">
        <v>0</v>
      </c>
      <c r="F61" s="195">
        <v>84</v>
      </c>
      <c r="G61" s="195">
        <v>86</v>
      </c>
      <c r="H61" s="195">
        <v>85</v>
      </c>
      <c r="I61" s="193">
        <f t="shared" ref="I61:I66" si="3">SUM(F61:H61)</f>
        <v>255</v>
      </c>
      <c r="J61" s="36"/>
      <c r="K61" s="109">
        <f>E61+I61</f>
        <v>255</v>
      </c>
      <c r="L61" s="171">
        <f>SUM(K61:K66)</f>
        <v>767</v>
      </c>
    </row>
    <row r="62" spans="1:12" ht="16.5" customHeight="1">
      <c r="A62" s="5">
        <v>2</v>
      </c>
      <c r="B62" s="47">
        <v>5.0999999999999996</v>
      </c>
      <c r="C62" s="185" t="s">
        <v>39</v>
      </c>
      <c r="D62" s="209" t="s">
        <v>102</v>
      </c>
      <c r="E62" s="192">
        <v>0</v>
      </c>
      <c r="F62" s="195"/>
      <c r="G62" s="195"/>
      <c r="H62" s="195"/>
      <c r="I62" s="193">
        <f t="shared" si="3"/>
        <v>0</v>
      </c>
      <c r="J62" s="36"/>
      <c r="K62" s="109" t="s">
        <v>22</v>
      </c>
      <c r="L62" s="173"/>
    </row>
    <row r="63" spans="1:12" ht="16.5" customHeight="1">
      <c r="A63" s="5">
        <v>1</v>
      </c>
      <c r="B63" s="47">
        <v>6.1</v>
      </c>
      <c r="C63" s="185" t="s">
        <v>100</v>
      </c>
      <c r="D63" s="209" t="s">
        <v>102</v>
      </c>
      <c r="E63" s="192">
        <v>5</v>
      </c>
      <c r="F63" s="195">
        <v>81</v>
      </c>
      <c r="G63" s="195">
        <v>85</v>
      </c>
      <c r="H63" s="195">
        <v>88</v>
      </c>
      <c r="I63" s="193">
        <f t="shared" si="3"/>
        <v>254</v>
      </c>
      <c r="J63" s="36"/>
      <c r="K63" s="109">
        <f>E63+I63</f>
        <v>259</v>
      </c>
      <c r="L63" s="173"/>
    </row>
    <row r="64" spans="1:12" ht="16.5" customHeight="1">
      <c r="A64" s="5">
        <v>1</v>
      </c>
      <c r="B64" s="47">
        <v>6.1</v>
      </c>
      <c r="C64" s="185" t="s">
        <v>122</v>
      </c>
      <c r="D64" s="209" t="s">
        <v>102</v>
      </c>
      <c r="E64" s="192">
        <v>5</v>
      </c>
      <c r="F64" s="193">
        <v>57</v>
      </c>
      <c r="G64" s="194">
        <v>63</v>
      </c>
      <c r="H64" s="194">
        <v>63</v>
      </c>
      <c r="I64" s="193">
        <f t="shared" si="3"/>
        <v>183</v>
      </c>
      <c r="J64" s="66"/>
      <c r="K64" s="109" t="s">
        <v>22</v>
      </c>
      <c r="L64" s="173"/>
    </row>
    <row r="65" spans="1:12" ht="16.5" customHeight="1">
      <c r="A65" s="5">
        <v>1</v>
      </c>
      <c r="B65" s="47">
        <v>1.1000000000000001</v>
      </c>
      <c r="C65" s="189" t="s">
        <v>121</v>
      </c>
      <c r="D65" s="209" t="s">
        <v>102</v>
      </c>
      <c r="E65" s="192">
        <v>8</v>
      </c>
      <c r="F65" s="196">
        <v>83</v>
      </c>
      <c r="G65" s="196">
        <v>80</v>
      </c>
      <c r="H65" s="196">
        <v>82</v>
      </c>
      <c r="I65" s="193">
        <f t="shared" si="3"/>
        <v>245</v>
      </c>
      <c r="J65" s="36"/>
      <c r="K65" s="109">
        <f>E65+I65</f>
        <v>253</v>
      </c>
      <c r="L65" s="173" t="s">
        <v>22</v>
      </c>
    </row>
    <row r="66" spans="1:12" ht="16.5" customHeight="1">
      <c r="A66" s="5">
        <v>0</v>
      </c>
      <c r="B66" s="47">
        <v>1.1000000000000001</v>
      </c>
      <c r="C66" s="185" t="s">
        <v>133</v>
      </c>
      <c r="D66" s="209" t="s">
        <v>102</v>
      </c>
      <c r="E66" s="192">
        <v>8</v>
      </c>
      <c r="F66" s="196">
        <v>74</v>
      </c>
      <c r="G66" s="196">
        <v>80</v>
      </c>
      <c r="H66" s="196">
        <v>84</v>
      </c>
      <c r="I66" s="193">
        <f t="shared" si="3"/>
        <v>238</v>
      </c>
      <c r="J66" s="36"/>
      <c r="K66" s="109" t="s">
        <v>22</v>
      </c>
      <c r="L66" s="173"/>
    </row>
    <row r="67" spans="1:12" ht="16.5" customHeight="1">
      <c r="A67" s="166">
        <v>3</v>
      </c>
      <c r="B67" s="167" t="s">
        <v>43</v>
      </c>
      <c r="C67" s="186" t="s">
        <v>44</v>
      </c>
      <c r="D67" s="211" t="s">
        <v>128</v>
      </c>
      <c r="E67" s="56"/>
      <c r="F67" s="55" t="s">
        <v>78</v>
      </c>
      <c r="G67" s="55" t="s">
        <v>79</v>
      </c>
      <c r="H67" s="56" t="s">
        <v>109</v>
      </c>
      <c r="I67" s="56" t="s">
        <v>24</v>
      </c>
      <c r="J67" s="170">
        <v>10.9</v>
      </c>
      <c r="K67" s="158" t="s">
        <v>22</v>
      </c>
      <c r="L67" s="173"/>
    </row>
    <row r="68" spans="1:12" ht="16.5" customHeight="1">
      <c r="A68" s="5">
        <v>1</v>
      </c>
      <c r="B68" s="47">
        <v>3.1</v>
      </c>
      <c r="C68" s="189" t="s">
        <v>125</v>
      </c>
      <c r="D68" s="209" t="s">
        <v>128</v>
      </c>
      <c r="E68" s="192">
        <v>8</v>
      </c>
      <c r="F68" s="196"/>
      <c r="G68" s="196"/>
      <c r="H68" s="196"/>
      <c r="I68" s="193">
        <f>SUM(F68:H68)</f>
        <v>0</v>
      </c>
      <c r="J68" s="36"/>
      <c r="K68" s="109" t="s">
        <v>22</v>
      </c>
      <c r="L68" s="171">
        <f>SUM(K68:K70)</f>
        <v>0</v>
      </c>
    </row>
    <row r="69" spans="1:12" ht="16.5" customHeight="1">
      <c r="A69" s="5">
        <v>1</v>
      </c>
      <c r="B69" s="47">
        <v>3.1</v>
      </c>
      <c r="C69" s="189" t="s">
        <v>126</v>
      </c>
      <c r="D69" s="209" t="s">
        <v>128</v>
      </c>
      <c r="E69" s="192">
        <v>8</v>
      </c>
      <c r="F69" s="196"/>
      <c r="G69" s="196"/>
      <c r="H69" s="196"/>
      <c r="I69" s="193">
        <f>SUM(F69:H69)</f>
        <v>0</v>
      </c>
      <c r="J69" s="36"/>
      <c r="K69" s="109" t="s">
        <v>22</v>
      </c>
      <c r="L69" s="173"/>
    </row>
    <row r="70" spans="1:12" ht="16.5" customHeight="1">
      <c r="A70" s="5">
        <v>1</v>
      </c>
      <c r="B70" s="47">
        <v>3.1</v>
      </c>
      <c r="C70" s="189" t="s">
        <v>127</v>
      </c>
      <c r="D70" s="209" t="s">
        <v>128</v>
      </c>
      <c r="E70" s="192">
        <v>8</v>
      </c>
      <c r="F70" s="196"/>
      <c r="G70" s="196"/>
      <c r="H70" s="196"/>
      <c r="I70" s="193">
        <f>SUM(F70:H70)</f>
        <v>0</v>
      </c>
      <c r="J70" s="36"/>
      <c r="K70" s="109" t="s">
        <v>22</v>
      </c>
      <c r="L70" s="173"/>
    </row>
    <row r="71" spans="1:12" ht="16.5" customHeight="1">
      <c r="A71" s="166">
        <v>3</v>
      </c>
      <c r="B71" s="167" t="s">
        <v>43</v>
      </c>
      <c r="C71" s="186" t="s">
        <v>44</v>
      </c>
      <c r="D71" s="211" t="s">
        <v>104</v>
      </c>
      <c r="E71" s="56"/>
      <c r="F71" s="55" t="s">
        <v>78</v>
      </c>
      <c r="G71" s="55" t="s">
        <v>79</v>
      </c>
      <c r="H71" s="56" t="s">
        <v>109</v>
      </c>
      <c r="I71" s="56" t="s">
        <v>24</v>
      </c>
      <c r="J71" s="170">
        <v>10.9</v>
      </c>
      <c r="K71" s="158" t="s">
        <v>22</v>
      </c>
      <c r="L71" s="173"/>
    </row>
    <row r="72" spans="1:12" ht="16.5" customHeight="1">
      <c r="A72" s="5">
        <v>2</v>
      </c>
      <c r="B72" s="47">
        <v>1.1000000000000001</v>
      </c>
      <c r="C72" s="185" t="s">
        <v>131</v>
      </c>
      <c r="D72" s="209" t="s">
        <v>104</v>
      </c>
      <c r="E72" s="192">
        <v>8</v>
      </c>
      <c r="F72" s="195">
        <v>78</v>
      </c>
      <c r="G72" s="195">
        <v>69</v>
      </c>
      <c r="H72" s="195">
        <v>76</v>
      </c>
      <c r="I72" s="193">
        <f>SUM(F72:H72)</f>
        <v>223</v>
      </c>
      <c r="J72" s="36"/>
      <c r="K72" s="109" t="s">
        <v>22</v>
      </c>
      <c r="L72" s="171">
        <f>SUM(K72:K76)</f>
        <v>732</v>
      </c>
    </row>
    <row r="73" spans="1:12" ht="16.5" customHeight="1">
      <c r="A73" s="5">
        <v>2</v>
      </c>
      <c r="B73" s="47">
        <v>1.1000000000000001</v>
      </c>
      <c r="C73" s="190" t="s">
        <v>132</v>
      </c>
      <c r="D73" s="209" t="s">
        <v>104</v>
      </c>
      <c r="E73" s="192">
        <v>8</v>
      </c>
      <c r="F73" s="193">
        <v>80</v>
      </c>
      <c r="G73" s="194">
        <v>76</v>
      </c>
      <c r="H73" s="194">
        <v>81</v>
      </c>
      <c r="I73" s="193">
        <f>SUM(F73:H73)</f>
        <v>237</v>
      </c>
      <c r="J73" s="36"/>
      <c r="K73" s="109">
        <f>E73+I73</f>
        <v>245</v>
      </c>
      <c r="L73" s="173"/>
    </row>
    <row r="74" spans="1:12" ht="16.5" customHeight="1">
      <c r="A74" s="5">
        <v>2</v>
      </c>
      <c r="B74" s="47">
        <v>1.1000000000000001</v>
      </c>
      <c r="C74" s="185" t="s">
        <v>101</v>
      </c>
      <c r="D74" s="209" t="s">
        <v>104</v>
      </c>
      <c r="E74" s="192">
        <v>5</v>
      </c>
      <c r="F74" s="195"/>
      <c r="G74" s="195"/>
      <c r="H74" s="195"/>
      <c r="I74" s="193">
        <f>SUM(F74:H74)</f>
        <v>0</v>
      </c>
      <c r="J74" s="36"/>
      <c r="K74" s="109" t="s">
        <v>22</v>
      </c>
      <c r="L74" s="173"/>
    </row>
    <row r="75" spans="1:12" ht="16.5" customHeight="1">
      <c r="A75" s="5">
        <v>2</v>
      </c>
      <c r="B75" s="47">
        <v>1.1000000000000001</v>
      </c>
      <c r="C75" s="185" t="s">
        <v>36</v>
      </c>
      <c r="D75" s="209" t="s">
        <v>104</v>
      </c>
      <c r="E75" s="192">
        <v>8</v>
      </c>
      <c r="F75" s="195">
        <v>75</v>
      </c>
      <c r="G75" s="195">
        <v>72</v>
      </c>
      <c r="H75" s="195">
        <v>79</v>
      </c>
      <c r="I75" s="193">
        <f>SUM(F75:H75)</f>
        <v>226</v>
      </c>
      <c r="J75" s="36"/>
      <c r="K75" s="109">
        <f>E75+I75</f>
        <v>234</v>
      </c>
      <c r="L75" s="173"/>
    </row>
    <row r="76" spans="1:12" ht="16.5" customHeight="1">
      <c r="A76" s="5">
        <v>1</v>
      </c>
      <c r="B76" s="47">
        <v>1.1000000000000001</v>
      </c>
      <c r="C76" s="189" t="s">
        <v>124</v>
      </c>
      <c r="D76" s="209" t="s">
        <v>104</v>
      </c>
      <c r="E76" s="192">
        <v>8</v>
      </c>
      <c r="F76" s="196">
        <v>82</v>
      </c>
      <c r="G76" s="196">
        <v>86</v>
      </c>
      <c r="H76" s="196">
        <v>77</v>
      </c>
      <c r="I76" s="193">
        <f>SUM(F76:H76)</f>
        <v>245</v>
      </c>
      <c r="J76" s="36"/>
      <c r="K76" s="109">
        <f>E76+I76</f>
        <v>253</v>
      </c>
      <c r="L76" s="173"/>
    </row>
    <row r="77" spans="1:12" ht="16.5" customHeight="1">
      <c r="A77" s="166">
        <v>3</v>
      </c>
      <c r="B77" s="167" t="s">
        <v>43</v>
      </c>
      <c r="C77" s="186" t="s">
        <v>44</v>
      </c>
      <c r="D77" s="211" t="s">
        <v>76</v>
      </c>
      <c r="E77" s="56"/>
      <c r="F77" s="55" t="s">
        <v>78</v>
      </c>
      <c r="G77" s="55" t="s">
        <v>79</v>
      </c>
      <c r="H77" s="56" t="s">
        <v>109</v>
      </c>
      <c r="I77" s="56" t="s">
        <v>24</v>
      </c>
      <c r="J77" s="170">
        <v>10.9</v>
      </c>
      <c r="K77" s="109"/>
      <c r="L77" s="173"/>
    </row>
    <row r="78" spans="1:12" ht="16.5" customHeight="1">
      <c r="A78" s="5">
        <v>1</v>
      </c>
      <c r="B78" s="90">
        <v>4.0999999999999996</v>
      </c>
      <c r="C78" s="187" t="s">
        <v>123</v>
      </c>
      <c r="D78" s="209" t="s">
        <v>76</v>
      </c>
      <c r="E78" s="192">
        <v>0</v>
      </c>
      <c r="F78" s="193">
        <v>85</v>
      </c>
      <c r="G78" s="194">
        <v>85</v>
      </c>
      <c r="H78" s="194">
        <v>81</v>
      </c>
      <c r="I78" s="193">
        <f>SUM(F78:H78)</f>
        <v>251</v>
      </c>
      <c r="J78" s="36"/>
      <c r="K78" s="109"/>
      <c r="L78" s="173"/>
    </row>
    <row r="79" spans="1:12" ht="16.5" customHeight="1">
      <c r="A79" s="5">
        <v>1</v>
      </c>
      <c r="B79" s="48">
        <v>5.0999999999999996</v>
      </c>
      <c r="C79" s="189" t="s">
        <v>106</v>
      </c>
      <c r="D79" s="209" t="s">
        <v>76</v>
      </c>
      <c r="E79" s="192">
        <v>0</v>
      </c>
      <c r="F79" s="196"/>
      <c r="G79" s="196"/>
      <c r="H79" s="196"/>
      <c r="I79" s="193">
        <f>SUM(F79:H79)</f>
        <v>0</v>
      </c>
      <c r="J79" s="36"/>
      <c r="K79" s="109"/>
      <c r="L79" s="173"/>
    </row>
    <row r="80" spans="1:12" ht="16.5" customHeight="1">
      <c r="A80" s="5">
        <v>1</v>
      </c>
      <c r="B80" s="48">
        <v>4.0999999999999996</v>
      </c>
      <c r="C80" s="189" t="s">
        <v>119</v>
      </c>
      <c r="D80" s="209" t="s">
        <v>76</v>
      </c>
      <c r="E80" s="192">
        <v>0</v>
      </c>
      <c r="F80" s="195">
        <v>84</v>
      </c>
      <c r="G80" s="195">
        <v>77</v>
      </c>
      <c r="H80" s="195">
        <v>71</v>
      </c>
      <c r="I80" s="193">
        <f>SUM(F80:H80)</f>
        <v>232</v>
      </c>
      <c r="J80" s="36"/>
      <c r="K80" s="109"/>
      <c r="L80" s="173"/>
    </row>
    <row r="81" spans="1:12" ht="16.5" customHeight="1">
      <c r="A81" s="5">
        <v>1</v>
      </c>
      <c r="B81" s="47">
        <v>1.1000000000000001</v>
      </c>
      <c r="C81" s="189" t="s">
        <v>138</v>
      </c>
      <c r="D81" s="209" t="s">
        <v>76</v>
      </c>
      <c r="E81" s="192">
        <v>0</v>
      </c>
      <c r="F81" s="196">
        <v>58</v>
      </c>
      <c r="G81" s="196">
        <v>75</v>
      </c>
      <c r="H81" s="196">
        <v>58</v>
      </c>
      <c r="I81" s="193">
        <f>SUM(F81:H81)</f>
        <v>191</v>
      </c>
      <c r="J81" s="36"/>
      <c r="K81" s="112"/>
      <c r="L81" s="173"/>
    </row>
    <row r="82" spans="1:12" ht="16.5" customHeight="1">
      <c r="A82" s="5">
        <v>1</v>
      </c>
      <c r="B82" s="47">
        <v>3.1</v>
      </c>
      <c r="C82" s="189" t="s">
        <v>2</v>
      </c>
      <c r="D82" s="209" t="s">
        <v>76</v>
      </c>
      <c r="E82" s="192">
        <v>0</v>
      </c>
      <c r="F82" s="196">
        <v>90</v>
      </c>
      <c r="G82" s="196">
        <v>89</v>
      </c>
      <c r="H82" s="196">
        <v>91</v>
      </c>
      <c r="I82" s="193">
        <f>SUM(F82:H82)</f>
        <v>270</v>
      </c>
      <c r="J82" s="36"/>
      <c r="L82" s="173"/>
    </row>
    <row r="83" spans="1:12" ht="16.5" customHeight="1">
      <c r="A83" s="57" t="s">
        <v>80</v>
      </c>
      <c r="B83" s="49">
        <v>1</v>
      </c>
      <c r="C83" s="178" t="s">
        <v>99</v>
      </c>
      <c r="D83" s="212" t="s">
        <v>22</v>
      </c>
      <c r="E83" s="18"/>
      <c r="F83" s="54" t="s">
        <v>78</v>
      </c>
      <c r="G83" s="54" t="s">
        <v>79</v>
      </c>
      <c r="H83" s="54" t="s">
        <v>109</v>
      </c>
      <c r="I83" s="181" t="s">
        <v>24</v>
      </c>
      <c r="J83" s="35" t="s">
        <v>30</v>
      </c>
      <c r="K83" s="118"/>
      <c r="L83" s="173"/>
    </row>
    <row r="84" spans="1:12" ht="16.5" customHeight="1">
      <c r="A84" s="57" t="s">
        <v>80</v>
      </c>
      <c r="B84" s="49">
        <v>2</v>
      </c>
      <c r="C84" s="178" t="s">
        <v>74</v>
      </c>
      <c r="D84" s="212" t="s">
        <v>22</v>
      </c>
      <c r="E84" s="18"/>
      <c r="F84" s="54" t="s">
        <v>78</v>
      </c>
      <c r="G84" s="54" t="s">
        <v>79</v>
      </c>
      <c r="H84" s="54" t="s">
        <v>109</v>
      </c>
      <c r="I84" s="181" t="s">
        <v>24</v>
      </c>
      <c r="J84" s="35" t="s">
        <v>30</v>
      </c>
      <c r="K84" s="118"/>
      <c r="L84" s="173"/>
    </row>
    <row r="85" spans="1:12" ht="16.5" customHeight="1">
      <c r="A85" s="57" t="s">
        <v>80</v>
      </c>
      <c r="B85" s="49">
        <v>3</v>
      </c>
      <c r="C85" s="179" t="s">
        <v>75</v>
      </c>
      <c r="D85" s="212" t="s">
        <v>22</v>
      </c>
      <c r="E85" s="18"/>
      <c r="F85" s="54" t="s">
        <v>78</v>
      </c>
      <c r="G85" s="54" t="s">
        <v>79</v>
      </c>
      <c r="H85" s="54" t="s">
        <v>109</v>
      </c>
      <c r="I85" s="181" t="s">
        <v>24</v>
      </c>
      <c r="J85" s="35" t="s">
        <v>30</v>
      </c>
      <c r="K85" s="118"/>
      <c r="L85" s="173"/>
    </row>
    <row r="86" spans="1:12" ht="16.5" customHeight="1">
      <c r="A86" s="57" t="s">
        <v>80</v>
      </c>
      <c r="B86" s="49">
        <v>4</v>
      </c>
      <c r="C86" s="178" t="s">
        <v>97</v>
      </c>
      <c r="D86" s="212" t="s">
        <v>22</v>
      </c>
      <c r="E86" s="18"/>
      <c r="F86" s="54" t="s">
        <v>78</v>
      </c>
      <c r="G86" s="54" t="s">
        <v>79</v>
      </c>
      <c r="H86" s="54" t="s">
        <v>109</v>
      </c>
      <c r="I86" s="181" t="s">
        <v>24</v>
      </c>
      <c r="J86" s="35" t="s">
        <v>30</v>
      </c>
      <c r="K86" s="118"/>
      <c r="L86" s="173"/>
    </row>
    <row r="87" spans="1:12" ht="16.5" customHeight="1">
      <c r="A87" s="57" t="s">
        <v>80</v>
      </c>
      <c r="B87" s="51">
        <v>5</v>
      </c>
      <c r="C87" s="180" t="s">
        <v>98</v>
      </c>
      <c r="D87" s="212" t="s">
        <v>22</v>
      </c>
      <c r="E87" s="18"/>
      <c r="F87" s="54" t="s">
        <v>78</v>
      </c>
      <c r="G87" s="54" t="s">
        <v>79</v>
      </c>
      <c r="H87" s="54" t="s">
        <v>109</v>
      </c>
      <c r="I87" s="181" t="s">
        <v>24</v>
      </c>
      <c r="J87" s="35" t="s">
        <v>30</v>
      </c>
      <c r="K87" s="118"/>
      <c r="L87" s="173"/>
    </row>
    <row r="88" spans="1:12" ht="16.5" customHeight="1">
      <c r="A88" s="57" t="s">
        <v>80</v>
      </c>
      <c r="B88" s="50">
        <v>6</v>
      </c>
      <c r="C88" s="179" t="s">
        <v>77</v>
      </c>
      <c r="D88" s="212" t="s">
        <v>22</v>
      </c>
      <c r="E88" s="18"/>
      <c r="F88" s="54" t="s">
        <v>78</v>
      </c>
      <c r="G88" s="54" t="s">
        <v>79</v>
      </c>
      <c r="H88" s="54" t="s">
        <v>109</v>
      </c>
      <c r="I88" s="181" t="s">
        <v>24</v>
      </c>
      <c r="J88" s="35" t="s">
        <v>30</v>
      </c>
      <c r="K88" s="118"/>
      <c r="L88" s="173"/>
    </row>
    <row r="93" spans="1:12" ht="18.75">
      <c r="A93" s="58"/>
      <c r="B93" s="59"/>
      <c r="C93" s="159" t="s">
        <v>136</v>
      </c>
      <c r="D93" s="205"/>
      <c r="E93" s="61"/>
      <c r="F93" s="62"/>
      <c r="G93" s="63"/>
      <c r="H93" s="63"/>
      <c r="I93" s="162"/>
      <c r="J93" s="65"/>
    </row>
    <row r="94" spans="1:12" ht="15.75">
      <c r="A94" s="74"/>
      <c r="B94" s="204" t="s">
        <v>76</v>
      </c>
      <c r="C94" s="78" t="s">
        <v>137</v>
      </c>
      <c r="D94" s="206"/>
      <c r="E94" s="163" t="s">
        <v>140</v>
      </c>
      <c r="F94" s="78"/>
      <c r="G94" s="79"/>
      <c r="H94" s="79"/>
      <c r="I94" s="79"/>
      <c r="J94" s="81"/>
    </row>
    <row r="95" spans="1:12" ht="33.75">
      <c r="A95" s="67" t="s">
        <v>46</v>
      </c>
      <c r="B95" s="68" t="s">
        <v>41</v>
      </c>
      <c r="C95" s="69" t="s">
        <v>0</v>
      </c>
      <c r="D95" s="207" t="s">
        <v>1</v>
      </c>
      <c r="E95" s="165" t="s">
        <v>45</v>
      </c>
      <c r="F95" s="71"/>
      <c r="G95" s="72"/>
      <c r="H95" s="72"/>
      <c r="I95" s="73"/>
      <c r="J95" s="73"/>
    </row>
    <row r="96" spans="1:12" ht="16.5">
      <c r="A96" s="57" t="s">
        <v>80</v>
      </c>
      <c r="B96" s="49">
        <v>1</v>
      </c>
      <c r="C96" s="178" t="s">
        <v>99</v>
      </c>
      <c r="D96" s="212" t="s">
        <v>22</v>
      </c>
      <c r="E96" s="18"/>
      <c r="F96" s="54" t="s">
        <v>78</v>
      </c>
      <c r="G96" s="54" t="s">
        <v>79</v>
      </c>
      <c r="H96" s="54" t="s">
        <v>109</v>
      </c>
      <c r="I96" s="181" t="s">
        <v>24</v>
      </c>
      <c r="J96" s="35" t="s">
        <v>30</v>
      </c>
    </row>
    <row r="97" spans="1:10" ht="18.75" customHeight="1">
      <c r="A97" s="5">
        <v>1</v>
      </c>
      <c r="B97" s="47">
        <v>1.1000000000000001</v>
      </c>
      <c r="C97" s="189" t="s">
        <v>68</v>
      </c>
      <c r="D97" s="209" t="s">
        <v>94</v>
      </c>
      <c r="E97" s="192">
        <v>8</v>
      </c>
      <c r="F97" s="196">
        <v>86</v>
      </c>
      <c r="G97" s="200">
        <v>86</v>
      </c>
      <c r="H97" s="200">
        <v>88</v>
      </c>
      <c r="I97" s="193">
        <f t="shared" ref="I97:I109" si="4">SUM(F97:H97)</f>
        <v>260</v>
      </c>
      <c r="J97" s="197">
        <v>30</v>
      </c>
    </row>
    <row r="98" spans="1:10" ht="18.75">
      <c r="A98" s="5">
        <v>2</v>
      </c>
      <c r="B98" s="47">
        <v>1.1000000000000001</v>
      </c>
      <c r="C98" s="189" t="s">
        <v>69</v>
      </c>
      <c r="D98" s="209" t="s">
        <v>94</v>
      </c>
      <c r="E98" s="192">
        <v>8</v>
      </c>
      <c r="F98" s="196">
        <v>86</v>
      </c>
      <c r="G98" s="200">
        <v>84</v>
      </c>
      <c r="H98" s="200">
        <v>76</v>
      </c>
      <c r="I98" s="193">
        <f t="shared" si="4"/>
        <v>246</v>
      </c>
      <c r="J98" s="197">
        <v>26</v>
      </c>
    </row>
    <row r="99" spans="1:10" ht="18.75">
      <c r="A99" s="5">
        <v>3</v>
      </c>
      <c r="B99" s="47">
        <v>1.1000000000000001</v>
      </c>
      <c r="C99" s="189" t="s">
        <v>124</v>
      </c>
      <c r="D99" s="209" t="s">
        <v>104</v>
      </c>
      <c r="E99" s="192">
        <v>8</v>
      </c>
      <c r="F99" s="196">
        <v>82</v>
      </c>
      <c r="G99" s="196">
        <v>86</v>
      </c>
      <c r="H99" s="196">
        <v>77</v>
      </c>
      <c r="I99" s="193">
        <f t="shared" si="4"/>
        <v>245</v>
      </c>
      <c r="J99" s="36">
        <v>23</v>
      </c>
    </row>
    <row r="100" spans="1:10" ht="18.75">
      <c r="A100" s="5">
        <v>4</v>
      </c>
      <c r="B100" s="47">
        <v>1.1000000000000001</v>
      </c>
      <c r="C100" s="189" t="s">
        <v>121</v>
      </c>
      <c r="D100" s="209" t="s">
        <v>102</v>
      </c>
      <c r="E100" s="192">
        <v>8</v>
      </c>
      <c r="F100" s="196">
        <v>83</v>
      </c>
      <c r="G100" s="196">
        <v>80</v>
      </c>
      <c r="H100" s="196">
        <v>82</v>
      </c>
      <c r="I100" s="193">
        <f t="shared" si="4"/>
        <v>245</v>
      </c>
      <c r="J100" s="36">
        <v>21</v>
      </c>
    </row>
    <row r="101" spans="1:10" ht="18.75">
      <c r="A101" s="5">
        <v>5</v>
      </c>
      <c r="B101" s="47">
        <v>1.1000000000000001</v>
      </c>
      <c r="C101" s="189" t="s">
        <v>37</v>
      </c>
      <c r="D101" s="209" t="s">
        <v>94</v>
      </c>
      <c r="E101" s="192">
        <v>8</v>
      </c>
      <c r="F101" s="196">
        <v>84</v>
      </c>
      <c r="G101" s="196">
        <v>81</v>
      </c>
      <c r="H101" s="196">
        <v>77</v>
      </c>
      <c r="I101" s="193">
        <f t="shared" si="4"/>
        <v>242</v>
      </c>
      <c r="J101" s="197">
        <v>20</v>
      </c>
    </row>
    <row r="102" spans="1:10" ht="18.75">
      <c r="A102" s="5">
        <v>6</v>
      </c>
      <c r="B102" s="47">
        <v>1.1000000000000001</v>
      </c>
      <c r="C102" s="189" t="s">
        <v>38</v>
      </c>
      <c r="D102" s="209" t="s">
        <v>94</v>
      </c>
      <c r="E102" s="192">
        <v>8</v>
      </c>
      <c r="F102" s="196">
        <v>81</v>
      </c>
      <c r="G102" s="196">
        <v>88</v>
      </c>
      <c r="H102" s="196">
        <v>72</v>
      </c>
      <c r="I102" s="193">
        <f t="shared" si="4"/>
        <v>241</v>
      </c>
      <c r="J102" s="36">
        <v>19</v>
      </c>
    </row>
    <row r="103" spans="1:10" ht="18.75">
      <c r="A103" s="5">
        <v>7</v>
      </c>
      <c r="B103" s="47">
        <v>1.1000000000000001</v>
      </c>
      <c r="C103" s="185" t="s">
        <v>133</v>
      </c>
      <c r="D103" s="209" t="s">
        <v>102</v>
      </c>
      <c r="E103" s="192">
        <v>8</v>
      </c>
      <c r="F103" s="196">
        <v>74</v>
      </c>
      <c r="G103" s="196">
        <v>80</v>
      </c>
      <c r="H103" s="196">
        <v>84</v>
      </c>
      <c r="I103" s="193">
        <f t="shared" si="4"/>
        <v>238</v>
      </c>
      <c r="J103" s="197">
        <v>18</v>
      </c>
    </row>
    <row r="104" spans="1:10" ht="18.75">
      <c r="A104" s="5">
        <v>8</v>
      </c>
      <c r="B104" s="47">
        <v>1.1000000000000001</v>
      </c>
      <c r="C104" s="215" t="s">
        <v>132</v>
      </c>
      <c r="D104" s="209" t="s">
        <v>104</v>
      </c>
      <c r="E104" s="192">
        <v>8</v>
      </c>
      <c r="F104" s="193">
        <v>80</v>
      </c>
      <c r="G104" s="194">
        <v>76</v>
      </c>
      <c r="H104" s="194">
        <v>81</v>
      </c>
      <c r="I104" s="193">
        <f t="shared" si="4"/>
        <v>237</v>
      </c>
      <c r="J104" s="36">
        <v>17</v>
      </c>
    </row>
    <row r="105" spans="1:10" ht="18.75">
      <c r="A105" s="5">
        <v>9</v>
      </c>
      <c r="B105" s="47">
        <v>1.1000000000000001</v>
      </c>
      <c r="C105" s="185" t="s">
        <v>36</v>
      </c>
      <c r="D105" s="209" t="s">
        <v>104</v>
      </c>
      <c r="E105" s="192">
        <v>8</v>
      </c>
      <c r="F105" s="195">
        <v>75</v>
      </c>
      <c r="G105" s="195">
        <v>72</v>
      </c>
      <c r="H105" s="195">
        <v>79</v>
      </c>
      <c r="I105" s="193">
        <f t="shared" si="4"/>
        <v>226</v>
      </c>
      <c r="J105" s="197">
        <v>16</v>
      </c>
    </row>
    <row r="106" spans="1:10" ht="18.75">
      <c r="A106" s="5">
        <v>10</v>
      </c>
      <c r="B106" s="47">
        <v>1.1000000000000001</v>
      </c>
      <c r="C106" s="185" t="s">
        <v>131</v>
      </c>
      <c r="D106" s="209" t="s">
        <v>104</v>
      </c>
      <c r="E106" s="192">
        <v>8</v>
      </c>
      <c r="F106" s="195">
        <v>78</v>
      </c>
      <c r="G106" s="195">
        <v>69</v>
      </c>
      <c r="H106" s="195">
        <v>76</v>
      </c>
      <c r="I106" s="193">
        <f t="shared" si="4"/>
        <v>223</v>
      </c>
      <c r="J106" s="36">
        <v>15</v>
      </c>
    </row>
    <row r="107" spans="1:10" ht="18.75">
      <c r="A107" s="5">
        <v>11</v>
      </c>
      <c r="B107" s="174">
        <v>1.1000000000000001</v>
      </c>
      <c r="C107" s="191" t="s">
        <v>103</v>
      </c>
      <c r="D107" s="210" t="s">
        <v>94</v>
      </c>
      <c r="E107" s="192">
        <v>8</v>
      </c>
      <c r="F107" s="196">
        <v>72</v>
      </c>
      <c r="G107" s="200">
        <v>79</v>
      </c>
      <c r="H107" s="200">
        <v>70</v>
      </c>
      <c r="I107" s="193">
        <f t="shared" si="4"/>
        <v>221</v>
      </c>
      <c r="J107" s="197">
        <v>14</v>
      </c>
    </row>
    <row r="108" spans="1:10" ht="18.75">
      <c r="A108" s="5">
        <v>12</v>
      </c>
      <c r="B108" s="47">
        <v>1.1000000000000001</v>
      </c>
      <c r="C108" s="189" t="s">
        <v>138</v>
      </c>
      <c r="D108" s="209" t="s">
        <v>76</v>
      </c>
      <c r="E108" s="192">
        <v>0</v>
      </c>
      <c r="F108" s="196">
        <v>58</v>
      </c>
      <c r="G108" s="196">
        <v>75</v>
      </c>
      <c r="H108" s="196">
        <v>58</v>
      </c>
      <c r="I108" s="193">
        <f t="shared" si="4"/>
        <v>191</v>
      </c>
      <c r="J108" s="36">
        <v>13</v>
      </c>
    </row>
    <row r="109" spans="1:10" ht="18.75">
      <c r="A109" s="5">
        <v>13</v>
      </c>
      <c r="B109" s="47">
        <v>1.1000000000000001</v>
      </c>
      <c r="C109" s="185" t="s">
        <v>101</v>
      </c>
      <c r="D109" s="209" t="s">
        <v>104</v>
      </c>
      <c r="E109" s="192">
        <v>5</v>
      </c>
      <c r="F109" s="195"/>
      <c r="G109" s="195"/>
      <c r="H109" s="195"/>
      <c r="I109" s="193">
        <f t="shared" si="4"/>
        <v>0</v>
      </c>
      <c r="J109" s="36"/>
    </row>
    <row r="110" spans="1:10" ht="16.5">
      <c r="A110" s="57" t="s">
        <v>80</v>
      </c>
      <c r="B110" s="49">
        <v>2</v>
      </c>
      <c r="C110" s="178" t="s">
        <v>74</v>
      </c>
      <c r="D110" s="212" t="s">
        <v>22</v>
      </c>
      <c r="E110" s="18"/>
      <c r="F110" s="54" t="s">
        <v>78</v>
      </c>
      <c r="G110" s="54" t="s">
        <v>79</v>
      </c>
      <c r="H110" s="54" t="s">
        <v>109</v>
      </c>
      <c r="I110" s="181" t="s">
        <v>24</v>
      </c>
      <c r="J110" s="35" t="s">
        <v>30</v>
      </c>
    </row>
    <row r="111" spans="1:10" ht="18.75">
      <c r="A111" s="5">
        <v>1</v>
      </c>
      <c r="B111" s="47">
        <v>2.1</v>
      </c>
      <c r="C111" s="185" t="s">
        <v>7</v>
      </c>
      <c r="D111" s="209" t="s">
        <v>32</v>
      </c>
      <c r="E111" s="192">
        <v>8</v>
      </c>
      <c r="F111" s="193">
        <v>88</v>
      </c>
      <c r="G111" s="194">
        <v>83</v>
      </c>
      <c r="H111" s="194">
        <v>90</v>
      </c>
      <c r="I111" s="193">
        <f>SUM(F111:H111)</f>
        <v>261</v>
      </c>
      <c r="J111" s="197">
        <v>30</v>
      </c>
    </row>
    <row r="112" spans="1:10" ht="18.75">
      <c r="A112" s="5">
        <v>2</v>
      </c>
      <c r="B112" s="47">
        <v>2.1</v>
      </c>
      <c r="C112" s="185" t="s">
        <v>4</v>
      </c>
      <c r="D112" s="209" t="s">
        <v>5</v>
      </c>
      <c r="E112" s="192">
        <v>8</v>
      </c>
      <c r="F112" s="195">
        <v>86</v>
      </c>
      <c r="G112" s="195">
        <v>83</v>
      </c>
      <c r="H112" s="195">
        <v>87</v>
      </c>
      <c r="I112" s="193">
        <f>SUM(F112:H112)</f>
        <v>256</v>
      </c>
      <c r="J112" s="197">
        <v>26</v>
      </c>
    </row>
    <row r="113" spans="1:10" ht="18.75">
      <c r="A113" s="5">
        <v>3</v>
      </c>
      <c r="B113" s="47">
        <v>2.1</v>
      </c>
      <c r="C113" s="185" t="s">
        <v>8</v>
      </c>
      <c r="D113" s="209" t="s">
        <v>5</v>
      </c>
      <c r="E113" s="192">
        <v>8</v>
      </c>
      <c r="F113" s="195">
        <v>87</v>
      </c>
      <c r="G113" s="195">
        <v>82</v>
      </c>
      <c r="H113" s="195">
        <v>83</v>
      </c>
      <c r="I113" s="193">
        <f>SUM(F113:H113)</f>
        <v>252</v>
      </c>
      <c r="J113" s="36">
        <v>23</v>
      </c>
    </row>
    <row r="114" spans="1:10" ht="18.75">
      <c r="A114" s="5">
        <v>4</v>
      </c>
      <c r="B114" s="47">
        <v>2.1</v>
      </c>
      <c r="C114" s="185" t="s">
        <v>6</v>
      </c>
      <c r="D114" s="209" t="s">
        <v>32</v>
      </c>
      <c r="E114" s="192">
        <v>8</v>
      </c>
      <c r="F114" s="193"/>
      <c r="G114" s="194"/>
      <c r="H114" s="194"/>
      <c r="I114" s="193">
        <f>SUM(F114:H114)</f>
        <v>0</v>
      </c>
      <c r="J114" s="199" t="s">
        <v>22</v>
      </c>
    </row>
    <row r="115" spans="1:10" ht="18.75">
      <c r="A115" s="5">
        <v>5</v>
      </c>
      <c r="B115" s="47">
        <v>2.1</v>
      </c>
      <c r="C115" s="185" t="s">
        <v>40</v>
      </c>
      <c r="D115" s="209" t="s">
        <v>72</v>
      </c>
      <c r="E115" s="192">
        <v>8</v>
      </c>
      <c r="F115" s="195"/>
      <c r="G115" s="195"/>
      <c r="H115" s="195"/>
      <c r="I115" s="193">
        <f>SUM(F115:H115)</f>
        <v>0</v>
      </c>
      <c r="J115" s="36" t="s">
        <v>22</v>
      </c>
    </row>
    <row r="116" spans="1:10" ht="16.5">
      <c r="A116" s="57" t="s">
        <v>80</v>
      </c>
      <c r="B116" s="49">
        <v>3</v>
      </c>
      <c r="C116" s="179" t="s">
        <v>75</v>
      </c>
      <c r="D116" s="212" t="s">
        <v>22</v>
      </c>
      <c r="E116" s="18"/>
      <c r="F116" s="54" t="s">
        <v>78</v>
      </c>
      <c r="G116" s="54" t="s">
        <v>79</v>
      </c>
      <c r="H116" s="54" t="s">
        <v>109</v>
      </c>
      <c r="I116" s="181" t="s">
        <v>24</v>
      </c>
      <c r="J116" s="35" t="s">
        <v>30</v>
      </c>
    </row>
    <row r="117" spans="1:10" ht="18.75">
      <c r="A117" s="5">
        <v>1</v>
      </c>
      <c r="B117" s="47">
        <v>3.1</v>
      </c>
      <c r="C117" s="185" t="s">
        <v>19</v>
      </c>
      <c r="D117" s="209" t="s">
        <v>72</v>
      </c>
      <c r="E117" s="192">
        <v>8</v>
      </c>
      <c r="F117" s="196">
        <v>90</v>
      </c>
      <c r="G117" s="196">
        <v>94</v>
      </c>
      <c r="H117" s="196">
        <v>92</v>
      </c>
      <c r="I117" s="193">
        <f t="shared" ref="I117:I132" si="5">SUM(F117:H117)</f>
        <v>276</v>
      </c>
      <c r="J117" s="197">
        <v>30</v>
      </c>
    </row>
    <row r="118" spans="1:10" ht="18.75">
      <c r="A118" s="5">
        <v>2</v>
      </c>
      <c r="B118" s="47">
        <v>3.1</v>
      </c>
      <c r="C118" s="189" t="s">
        <v>2</v>
      </c>
      <c r="D118" s="209" t="s">
        <v>76</v>
      </c>
      <c r="E118" s="192">
        <v>0</v>
      </c>
      <c r="F118" s="196">
        <v>90</v>
      </c>
      <c r="G118" s="196">
        <v>89</v>
      </c>
      <c r="H118" s="196">
        <v>91</v>
      </c>
      <c r="I118" s="193">
        <f t="shared" si="5"/>
        <v>270</v>
      </c>
      <c r="J118" s="197">
        <v>26</v>
      </c>
    </row>
    <row r="119" spans="1:10" ht="18.75">
      <c r="A119" s="5">
        <v>3</v>
      </c>
      <c r="B119" s="47">
        <v>3.1</v>
      </c>
      <c r="C119" s="185" t="s">
        <v>10</v>
      </c>
      <c r="D119" s="209" t="s">
        <v>32</v>
      </c>
      <c r="E119" s="192">
        <v>8</v>
      </c>
      <c r="F119" s="193">
        <v>88</v>
      </c>
      <c r="G119" s="194">
        <v>91</v>
      </c>
      <c r="H119" s="194">
        <v>90</v>
      </c>
      <c r="I119" s="193">
        <f t="shared" si="5"/>
        <v>269</v>
      </c>
      <c r="J119" s="36">
        <v>23</v>
      </c>
    </row>
    <row r="120" spans="1:10" ht="18.75">
      <c r="A120" s="5">
        <v>4</v>
      </c>
      <c r="B120" s="48">
        <v>3.1</v>
      </c>
      <c r="C120" s="185" t="s">
        <v>66</v>
      </c>
      <c r="D120" s="209" t="s">
        <v>95</v>
      </c>
      <c r="E120" s="192">
        <v>8</v>
      </c>
      <c r="F120" s="194">
        <v>87</v>
      </c>
      <c r="G120" s="194">
        <v>89</v>
      </c>
      <c r="H120" s="194">
        <v>85</v>
      </c>
      <c r="I120" s="193">
        <f t="shared" si="5"/>
        <v>261</v>
      </c>
      <c r="J120" s="36">
        <v>21</v>
      </c>
    </row>
    <row r="121" spans="1:10" ht="18.75">
      <c r="A121" s="5">
        <v>5</v>
      </c>
      <c r="B121" s="47">
        <v>3.1</v>
      </c>
      <c r="C121" s="189" t="s">
        <v>18</v>
      </c>
      <c r="D121" s="209" t="s">
        <v>33</v>
      </c>
      <c r="E121" s="192">
        <v>8</v>
      </c>
      <c r="F121" s="196">
        <v>88</v>
      </c>
      <c r="G121" s="196">
        <v>85</v>
      </c>
      <c r="H121" s="196">
        <v>85</v>
      </c>
      <c r="I121" s="193">
        <f t="shared" si="5"/>
        <v>258</v>
      </c>
      <c r="J121" s="197">
        <v>20</v>
      </c>
    </row>
    <row r="122" spans="1:10" ht="18.75">
      <c r="A122" s="5">
        <v>6</v>
      </c>
      <c r="B122" s="47">
        <v>3.1</v>
      </c>
      <c r="C122" s="185" t="s">
        <v>15</v>
      </c>
      <c r="D122" s="209" t="s">
        <v>5</v>
      </c>
      <c r="E122" s="192">
        <v>8</v>
      </c>
      <c r="F122" s="193">
        <v>80</v>
      </c>
      <c r="G122" s="194">
        <v>88</v>
      </c>
      <c r="H122" s="194">
        <v>87</v>
      </c>
      <c r="I122" s="193">
        <f t="shared" si="5"/>
        <v>255</v>
      </c>
      <c r="J122" s="36">
        <v>19</v>
      </c>
    </row>
    <row r="123" spans="1:10" ht="18.75">
      <c r="A123" s="5">
        <v>7</v>
      </c>
      <c r="B123" s="47">
        <v>3.1</v>
      </c>
      <c r="C123" s="185" t="s">
        <v>117</v>
      </c>
      <c r="D123" s="209" t="s">
        <v>90</v>
      </c>
      <c r="E123" s="192">
        <v>8</v>
      </c>
      <c r="F123" s="193">
        <v>78</v>
      </c>
      <c r="G123" s="194">
        <v>73</v>
      </c>
      <c r="H123" s="194">
        <v>85</v>
      </c>
      <c r="I123" s="193">
        <f t="shared" si="5"/>
        <v>236</v>
      </c>
      <c r="J123" s="197">
        <v>18</v>
      </c>
    </row>
    <row r="124" spans="1:10" ht="18.75">
      <c r="A124" s="5">
        <v>8</v>
      </c>
      <c r="B124" s="47">
        <v>3.1</v>
      </c>
      <c r="C124" s="185" t="s">
        <v>14</v>
      </c>
      <c r="D124" s="209" t="s">
        <v>33</v>
      </c>
      <c r="E124" s="192">
        <v>8</v>
      </c>
      <c r="F124" s="193">
        <v>73</v>
      </c>
      <c r="G124" s="194">
        <v>80</v>
      </c>
      <c r="H124" s="194">
        <v>82</v>
      </c>
      <c r="I124" s="193">
        <f t="shared" si="5"/>
        <v>235</v>
      </c>
      <c r="J124" s="36">
        <v>17</v>
      </c>
    </row>
    <row r="125" spans="1:10" ht="18.75">
      <c r="A125" s="5">
        <v>9</v>
      </c>
      <c r="B125" s="47">
        <v>3.1</v>
      </c>
      <c r="C125" s="185" t="s">
        <v>9</v>
      </c>
      <c r="D125" s="209" t="s">
        <v>72</v>
      </c>
      <c r="E125" s="192">
        <v>8</v>
      </c>
      <c r="F125" s="193">
        <v>79</v>
      </c>
      <c r="G125" s="194">
        <v>78</v>
      </c>
      <c r="H125" s="194">
        <v>69</v>
      </c>
      <c r="I125" s="193">
        <f t="shared" si="5"/>
        <v>226</v>
      </c>
      <c r="J125" s="197">
        <v>16</v>
      </c>
    </row>
    <row r="126" spans="1:10" ht="18.75">
      <c r="A126" s="5">
        <v>10</v>
      </c>
      <c r="B126" s="47">
        <v>3.1</v>
      </c>
      <c r="C126" s="185" t="s">
        <v>86</v>
      </c>
      <c r="D126" s="209" t="s">
        <v>90</v>
      </c>
      <c r="E126" s="192">
        <v>8</v>
      </c>
      <c r="F126" s="193">
        <v>77</v>
      </c>
      <c r="G126" s="194">
        <v>56</v>
      </c>
      <c r="H126" s="194">
        <v>76</v>
      </c>
      <c r="I126" s="193">
        <f t="shared" si="5"/>
        <v>209</v>
      </c>
      <c r="J126" s="36">
        <v>15</v>
      </c>
    </row>
    <row r="127" spans="1:10" ht="18.75">
      <c r="A127" s="5">
        <v>11</v>
      </c>
      <c r="B127" s="47">
        <v>3.1</v>
      </c>
      <c r="C127" s="185" t="s">
        <v>89</v>
      </c>
      <c r="D127" s="209" t="s">
        <v>90</v>
      </c>
      <c r="E127" s="192">
        <v>8</v>
      </c>
      <c r="F127" s="193"/>
      <c r="G127" s="193"/>
      <c r="H127" s="193"/>
      <c r="I127" s="193">
        <f t="shared" si="5"/>
        <v>0</v>
      </c>
      <c r="J127" s="197"/>
    </row>
    <row r="128" spans="1:10" ht="18.75">
      <c r="A128" s="5">
        <v>12</v>
      </c>
      <c r="B128" s="47">
        <v>3.1</v>
      </c>
      <c r="C128" s="185" t="s">
        <v>87</v>
      </c>
      <c r="D128" s="209" t="s">
        <v>90</v>
      </c>
      <c r="E128" s="192">
        <v>8</v>
      </c>
      <c r="F128" s="195"/>
      <c r="G128" s="195"/>
      <c r="H128" s="195"/>
      <c r="I128" s="193">
        <f t="shared" si="5"/>
        <v>0</v>
      </c>
      <c r="J128" s="197"/>
    </row>
    <row r="129" spans="1:10" ht="18.75">
      <c r="A129" s="5">
        <v>13</v>
      </c>
      <c r="B129" s="47">
        <v>3.1</v>
      </c>
      <c r="C129" s="189" t="s">
        <v>120</v>
      </c>
      <c r="D129" s="209" t="s">
        <v>129</v>
      </c>
      <c r="E129" s="192">
        <v>8</v>
      </c>
      <c r="F129" s="193"/>
      <c r="G129" s="194"/>
      <c r="H129" s="194"/>
      <c r="I129" s="193">
        <f t="shared" si="5"/>
        <v>0</v>
      </c>
      <c r="J129" s="36"/>
    </row>
    <row r="130" spans="1:10" ht="18.75">
      <c r="A130" s="5">
        <v>14</v>
      </c>
      <c r="B130" s="47">
        <v>3.1</v>
      </c>
      <c r="C130" s="189" t="s">
        <v>125</v>
      </c>
      <c r="D130" s="209" t="s">
        <v>128</v>
      </c>
      <c r="E130" s="192">
        <v>8</v>
      </c>
      <c r="F130" s="196"/>
      <c r="G130" s="196"/>
      <c r="H130" s="196"/>
      <c r="I130" s="193">
        <f t="shared" si="5"/>
        <v>0</v>
      </c>
      <c r="J130" s="36"/>
    </row>
    <row r="131" spans="1:10" ht="18.75">
      <c r="A131" s="5">
        <v>15</v>
      </c>
      <c r="B131" s="47">
        <v>3.1</v>
      </c>
      <c r="C131" s="189" t="s">
        <v>126</v>
      </c>
      <c r="D131" s="209" t="s">
        <v>128</v>
      </c>
      <c r="E131" s="192">
        <v>8</v>
      </c>
      <c r="F131" s="196"/>
      <c r="G131" s="196"/>
      <c r="H131" s="196"/>
      <c r="I131" s="193">
        <f t="shared" si="5"/>
        <v>0</v>
      </c>
      <c r="J131" s="36"/>
    </row>
    <row r="132" spans="1:10" ht="18.75">
      <c r="A132" s="5">
        <v>16</v>
      </c>
      <c r="B132" s="47">
        <v>3.1</v>
      </c>
      <c r="C132" s="189" t="s">
        <v>127</v>
      </c>
      <c r="D132" s="209" t="s">
        <v>128</v>
      </c>
      <c r="E132" s="192">
        <v>8</v>
      </c>
      <c r="F132" s="196"/>
      <c r="G132" s="196"/>
      <c r="H132" s="196"/>
      <c r="I132" s="193">
        <f t="shared" si="5"/>
        <v>0</v>
      </c>
      <c r="J132" s="36"/>
    </row>
    <row r="133" spans="1:10" ht="33">
      <c r="A133" s="57" t="s">
        <v>80</v>
      </c>
      <c r="B133" s="49">
        <v>4</v>
      </c>
      <c r="C133" s="178" t="s">
        <v>97</v>
      </c>
      <c r="D133" s="212" t="s">
        <v>22</v>
      </c>
      <c r="E133" s="18"/>
      <c r="F133" s="54" t="s">
        <v>78</v>
      </c>
      <c r="G133" s="54" t="s">
        <v>79</v>
      </c>
      <c r="H133" s="54" t="s">
        <v>109</v>
      </c>
      <c r="I133" s="181" t="s">
        <v>24</v>
      </c>
      <c r="J133" s="35" t="s">
        <v>30</v>
      </c>
    </row>
    <row r="134" spans="1:10" ht="18.75">
      <c r="A134" s="5">
        <v>1</v>
      </c>
      <c r="B134" s="90">
        <v>4.0999999999999996</v>
      </c>
      <c r="C134" s="187" t="s">
        <v>123</v>
      </c>
      <c r="D134" s="209" t="s">
        <v>76</v>
      </c>
      <c r="E134" s="192">
        <v>0</v>
      </c>
      <c r="F134" s="193">
        <v>85</v>
      </c>
      <c r="G134" s="194">
        <v>85</v>
      </c>
      <c r="H134" s="194">
        <v>81</v>
      </c>
      <c r="I134" s="193">
        <f t="shared" ref="I134:I140" si="6">SUM(F134:H134)</f>
        <v>251</v>
      </c>
      <c r="J134" s="197">
        <v>30</v>
      </c>
    </row>
    <row r="135" spans="1:10" ht="18.75">
      <c r="A135" s="5">
        <v>2</v>
      </c>
      <c r="B135" s="47">
        <v>4.0999999999999996</v>
      </c>
      <c r="C135" s="185" t="s">
        <v>3</v>
      </c>
      <c r="D135" s="209" t="s">
        <v>33</v>
      </c>
      <c r="E135" s="192">
        <v>8</v>
      </c>
      <c r="F135" s="193">
        <v>81</v>
      </c>
      <c r="G135" s="194">
        <v>83</v>
      </c>
      <c r="H135" s="194">
        <v>83</v>
      </c>
      <c r="I135" s="193">
        <f t="shared" si="6"/>
        <v>247</v>
      </c>
      <c r="J135" s="197">
        <v>26</v>
      </c>
    </row>
    <row r="136" spans="1:10" ht="18.75">
      <c r="A136" s="5">
        <v>1</v>
      </c>
      <c r="B136" s="47">
        <v>4.0999999999999996</v>
      </c>
      <c r="C136" s="185" t="s">
        <v>11</v>
      </c>
      <c r="D136" s="209" t="s">
        <v>72</v>
      </c>
      <c r="E136" s="192">
        <v>8</v>
      </c>
      <c r="F136" s="193">
        <v>86</v>
      </c>
      <c r="G136" s="194">
        <v>83</v>
      </c>
      <c r="H136" s="194">
        <v>74</v>
      </c>
      <c r="I136" s="193">
        <f t="shared" si="6"/>
        <v>243</v>
      </c>
      <c r="J136" s="36">
        <v>23</v>
      </c>
    </row>
    <row r="137" spans="1:10" ht="18.75">
      <c r="A137" s="5">
        <v>2</v>
      </c>
      <c r="B137" s="90">
        <v>4.0999999999999996</v>
      </c>
      <c r="C137" s="187" t="s">
        <v>73</v>
      </c>
      <c r="D137" s="209" t="s">
        <v>33</v>
      </c>
      <c r="E137" s="192">
        <v>8</v>
      </c>
      <c r="F137" s="193">
        <v>82</v>
      </c>
      <c r="G137" s="194">
        <v>81</v>
      </c>
      <c r="H137" s="194">
        <v>74</v>
      </c>
      <c r="I137" s="193">
        <f t="shared" si="6"/>
        <v>237</v>
      </c>
      <c r="J137" s="36">
        <v>21</v>
      </c>
    </row>
    <row r="138" spans="1:10" ht="18.75">
      <c r="A138" s="5">
        <v>1</v>
      </c>
      <c r="B138" s="48">
        <v>4.0999999999999996</v>
      </c>
      <c r="C138" s="189" t="s">
        <v>119</v>
      </c>
      <c r="D138" s="209" t="s">
        <v>76</v>
      </c>
      <c r="E138" s="192">
        <v>0</v>
      </c>
      <c r="F138" s="195">
        <v>84</v>
      </c>
      <c r="G138" s="195">
        <v>77</v>
      </c>
      <c r="H138" s="195">
        <v>71</v>
      </c>
      <c r="I138" s="193">
        <f t="shared" si="6"/>
        <v>232</v>
      </c>
      <c r="J138" s="197">
        <v>20</v>
      </c>
    </row>
    <row r="139" spans="1:10" ht="18.75">
      <c r="A139" s="5">
        <v>1</v>
      </c>
      <c r="B139" s="47">
        <v>4.0999999999999996</v>
      </c>
      <c r="C139" s="185" t="s">
        <v>12</v>
      </c>
      <c r="D139" s="209" t="s">
        <v>72</v>
      </c>
      <c r="E139" s="192">
        <v>8</v>
      </c>
      <c r="F139" s="193"/>
      <c r="G139" s="194"/>
      <c r="H139" s="194" t="s">
        <v>139</v>
      </c>
      <c r="I139" s="193">
        <f t="shared" si="6"/>
        <v>0</v>
      </c>
      <c r="J139" s="36"/>
    </row>
    <row r="140" spans="1:10" ht="18.75">
      <c r="A140" s="5">
        <v>1</v>
      </c>
      <c r="B140" s="47">
        <v>4.0999999999999996</v>
      </c>
      <c r="C140" s="185" t="s">
        <v>84</v>
      </c>
      <c r="D140" s="209" t="s">
        <v>5</v>
      </c>
      <c r="E140" s="192">
        <v>8</v>
      </c>
      <c r="F140" s="193"/>
      <c r="G140" s="194"/>
      <c r="H140" s="194"/>
      <c r="I140" s="193">
        <f t="shared" si="6"/>
        <v>0</v>
      </c>
      <c r="J140" s="197"/>
    </row>
    <row r="141" spans="1:10" ht="16.5">
      <c r="A141" s="57" t="s">
        <v>80</v>
      </c>
      <c r="B141" s="51">
        <v>5</v>
      </c>
      <c r="C141" s="214" t="s">
        <v>98</v>
      </c>
      <c r="D141" s="212" t="s">
        <v>22</v>
      </c>
      <c r="E141" s="18"/>
      <c r="F141" s="54" t="s">
        <v>78</v>
      </c>
      <c r="G141" s="54" t="s">
        <v>79</v>
      </c>
      <c r="H141" s="54" t="s">
        <v>109</v>
      </c>
      <c r="I141" s="181" t="s">
        <v>24</v>
      </c>
      <c r="J141" s="35" t="s">
        <v>30</v>
      </c>
    </row>
    <row r="142" spans="1:10" ht="18.75" customHeight="1">
      <c r="A142" s="5">
        <v>1</v>
      </c>
      <c r="B142" s="47">
        <v>5.0999999999999996</v>
      </c>
      <c r="C142" s="184" t="s">
        <v>110</v>
      </c>
      <c r="D142" s="209" t="s">
        <v>82</v>
      </c>
      <c r="E142" s="192">
        <v>0</v>
      </c>
      <c r="F142" s="195">
        <v>94</v>
      </c>
      <c r="G142" s="195">
        <v>96</v>
      </c>
      <c r="H142" s="195">
        <v>95</v>
      </c>
      <c r="I142" s="193">
        <f t="shared" ref="I142:I155" si="7">SUM(F142:H142)</f>
        <v>285</v>
      </c>
      <c r="J142" s="197">
        <v>30</v>
      </c>
    </row>
    <row r="143" spans="1:10" ht="18.75">
      <c r="A143" s="5">
        <v>2</v>
      </c>
      <c r="B143" s="92">
        <v>5.0999999999999996</v>
      </c>
      <c r="C143" s="202" t="s">
        <v>70</v>
      </c>
      <c r="D143" s="209" t="s">
        <v>95</v>
      </c>
      <c r="E143" s="192">
        <v>0</v>
      </c>
      <c r="F143" s="194">
        <v>95</v>
      </c>
      <c r="G143" s="194">
        <v>96</v>
      </c>
      <c r="H143" s="194">
        <v>93</v>
      </c>
      <c r="I143" s="193">
        <f t="shared" si="7"/>
        <v>284</v>
      </c>
      <c r="J143" s="197">
        <v>26</v>
      </c>
    </row>
    <row r="144" spans="1:10" ht="18.75">
      <c r="A144" s="5">
        <v>3</v>
      </c>
      <c r="B144" s="48">
        <v>5.0999999999999996</v>
      </c>
      <c r="C144" s="185" t="s">
        <v>34</v>
      </c>
      <c r="D144" s="209" t="s">
        <v>71</v>
      </c>
      <c r="E144" s="192">
        <v>0</v>
      </c>
      <c r="F144" s="194">
        <v>93</v>
      </c>
      <c r="G144" s="194">
        <v>93</v>
      </c>
      <c r="H144" s="194">
        <v>96</v>
      </c>
      <c r="I144" s="193">
        <f t="shared" si="7"/>
        <v>282</v>
      </c>
      <c r="J144" s="36">
        <v>23</v>
      </c>
    </row>
    <row r="145" spans="1:10" ht="18.75">
      <c r="A145" s="5">
        <v>4</v>
      </c>
      <c r="B145" s="47">
        <v>5.0999999999999996</v>
      </c>
      <c r="C145" s="185" t="s">
        <v>85</v>
      </c>
      <c r="D145" s="209" t="s">
        <v>71</v>
      </c>
      <c r="E145" s="192">
        <v>0</v>
      </c>
      <c r="F145" s="193">
        <v>97</v>
      </c>
      <c r="G145" s="193">
        <v>91</v>
      </c>
      <c r="H145" s="193">
        <v>94</v>
      </c>
      <c r="I145" s="193">
        <f t="shared" si="7"/>
        <v>282</v>
      </c>
      <c r="J145" s="36">
        <v>21</v>
      </c>
    </row>
    <row r="146" spans="1:10" ht="18.75">
      <c r="A146" s="5">
        <v>5</v>
      </c>
      <c r="B146" s="92">
        <v>5.0999999999999996</v>
      </c>
      <c r="C146" s="187" t="s">
        <v>81</v>
      </c>
      <c r="D146" s="209" t="s">
        <v>32</v>
      </c>
      <c r="E146" s="192">
        <v>0</v>
      </c>
      <c r="F146" s="193">
        <v>93</v>
      </c>
      <c r="G146" s="194">
        <v>94</v>
      </c>
      <c r="H146" s="194">
        <v>93</v>
      </c>
      <c r="I146" s="193">
        <f t="shared" si="7"/>
        <v>280</v>
      </c>
      <c r="J146" s="197">
        <v>20</v>
      </c>
    </row>
    <row r="147" spans="1:10" ht="18.75">
      <c r="A147" s="5">
        <v>6</v>
      </c>
      <c r="B147" s="90">
        <v>5.0999999999999996</v>
      </c>
      <c r="C147" s="187" t="s">
        <v>88</v>
      </c>
      <c r="D147" s="209" t="s">
        <v>32</v>
      </c>
      <c r="E147" s="192">
        <v>0</v>
      </c>
      <c r="F147" s="193">
        <v>93</v>
      </c>
      <c r="G147" s="194">
        <v>90</v>
      </c>
      <c r="H147" s="194">
        <v>94</v>
      </c>
      <c r="I147" s="193">
        <f t="shared" si="7"/>
        <v>277</v>
      </c>
      <c r="J147" s="36">
        <v>19</v>
      </c>
    </row>
    <row r="148" spans="1:10" ht="18.75">
      <c r="A148" s="5">
        <v>7</v>
      </c>
      <c r="B148" s="90">
        <v>5.0999999999999996</v>
      </c>
      <c r="C148" s="185" t="s">
        <v>20</v>
      </c>
      <c r="D148" s="209" t="s">
        <v>90</v>
      </c>
      <c r="E148" s="192">
        <v>0</v>
      </c>
      <c r="F148" s="193">
        <v>91</v>
      </c>
      <c r="G148" s="194">
        <v>90</v>
      </c>
      <c r="H148" s="194">
        <v>94</v>
      </c>
      <c r="I148" s="193">
        <f t="shared" si="7"/>
        <v>275</v>
      </c>
      <c r="J148" s="197">
        <v>18</v>
      </c>
    </row>
    <row r="149" spans="1:10" ht="18.75">
      <c r="A149" s="5">
        <v>8</v>
      </c>
      <c r="B149" s="47">
        <v>5.0999999999999996</v>
      </c>
      <c r="C149" s="185" t="s">
        <v>31</v>
      </c>
      <c r="D149" s="209" t="s">
        <v>72</v>
      </c>
      <c r="E149" s="192">
        <v>8</v>
      </c>
      <c r="F149" s="193">
        <v>88</v>
      </c>
      <c r="G149" s="194">
        <v>91</v>
      </c>
      <c r="H149" s="194">
        <v>93</v>
      </c>
      <c r="I149" s="193">
        <f t="shared" si="7"/>
        <v>272</v>
      </c>
      <c r="J149" s="36">
        <v>17</v>
      </c>
    </row>
    <row r="150" spans="1:10" ht="18.75">
      <c r="A150" s="5">
        <v>9</v>
      </c>
      <c r="B150" s="47">
        <v>5.0999999999999996</v>
      </c>
      <c r="C150" s="185" t="s">
        <v>105</v>
      </c>
      <c r="D150" s="209" t="s">
        <v>33</v>
      </c>
      <c r="E150" s="192">
        <v>0</v>
      </c>
      <c r="F150" s="193">
        <v>91</v>
      </c>
      <c r="G150" s="194">
        <v>89</v>
      </c>
      <c r="H150" s="194">
        <v>91</v>
      </c>
      <c r="I150" s="193">
        <f t="shared" si="7"/>
        <v>271</v>
      </c>
      <c r="J150" s="197">
        <v>16</v>
      </c>
    </row>
    <row r="151" spans="1:10" ht="18.75">
      <c r="A151" s="5">
        <v>10</v>
      </c>
      <c r="B151" s="47">
        <v>5.0999999999999996</v>
      </c>
      <c r="C151" s="185" t="s">
        <v>2</v>
      </c>
      <c r="D151" s="209" t="s">
        <v>102</v>
      </c>
      <c r="E151" s="192">
        <v>0</v>
      </c>
      <c r="F151" s="195">
        <v>84</v>
      </c>
      <c r="G151" s="195">
        <v>86</v>
      </c>
      <c r="H151" s="195">
        <v>85</v>
      </c>
      <c r="I151" s="193">
        <f t="shared" si="7"/>
        <v>255</v>
      </c>
      <c r="J151" s="36">
        <v>15</v>
      </c>
    </row>
    <row r="152" spans="1:10" ht="18.75">
      <c r="A152" s="5">
        <v>11</v>
      </c>
      <c r="B152" s="47">
        <v>5.0999999999999996</v>
      </c>
      <c r="C152" s="185" t="s">
        <v>92</v>
      </c>
      <c r="D152" s="209" t="s">
        <v>90</v>
      </c>
      <c r="E152" s="192">
        <v>0</v>
      </c>
      <c r="F152" s="195">
        <v>78</v>
      </c>
      <c r="G152" s="195">
        <v>70</v>
      </c>
      <c r="H152" s="195">
        <v>85</v>
      </c>
      <c r="I152" s="193">
        <f t="shared" si="7"/>
        <v>233</v>
      </c>
      <c r="J152" s="197">
        <v>14</v>
      </c>
    </row>
    <row r="153" spans="1:10" ht="37.5">
      <c r="A153" s="5">
        <v>12</v>
      </c>
      <c r="B153" s="48">
        <v>5.0999999999999996</v>
      </c>
      <c r="C153" s="185" t="s">
        <v>25</v>
      </c>
      <c r="D153" s="209" t="s">
        <v>71</v>
      </c>
      <c r="E153" s="192">
        <v>0</v>
      </c>
      <c r="F153" s="194"/>
      <c r="G153" s="194"/>
      <c r="H153" s="194"/>
      <c r="I153" s="193">
        <f t="shared" si="7"/>
        <v>0</v>
      </c>
      <c r="J153" s="197"/>
    </row>
    <row r="154" spans="1:10" ht="18.75">
      <c r="A154" s="5">
        <v>13</v>
      </c>
      <c r="B154" s="47">
        <v>5.0999999999999996</v>
      </c>
      <c r="C154" s="185" t="s">
        <v>39</v>
      </c>
      <c r="D154" s="209" t="s">
        <v>102</v>
      </c>
      <c r="E154" s="192">
        <v>0</v>
      </c>
      <c r="F154" s="195"/>
      <c r="G154" s="195"/>
      <c r="H154" s="195"/>
      <c r="I154" s="193">
        <f t="shared" si="7"/>
        <v>0</v>
      </c>
      <c r="J154" s="36"/>
    </row>
    <row r="155" spans="1:10" ht="18.75">
      <c r="A155" s="5">
        <v>14</v>
      </c>
      <c r="B155" s="48">
        <v>5.0999999999999996</v>
      </c>
      <c r="C155" s="189" t="s">
        <v>106</v>
      </c>
      <c r="D155" s="209" t="s">
        <v>76</v>
      </c>
      <c r="E155" s="192">
        <v>0</v>
      </c>
      <c r="F155" s="196"/>
      <c r="G155" s="196"/>
      <c r="H155" s="196"/>
      <c r="I155" s="193">
        <f t="shared" si="7"/>
        <v>0</v>
      </c>
      <c r="J155" s="36"/>
    </row>
    <row r="156" spans="1:10" ht="16.5">
      <c r="A156" s="57" t="s">
        <v>80</v>
      </c>
      <c r="B156" s="50">
        <v>6</v>
      </c>
      <c r="C156" s="179" t="s">
        <v>77</v>
      </c>
      <c r="D156" s="212" t="s">
        <v>22</v>
      </c>
      <c r="E156" s="18"/>
      <c r="F156" s="54" t="s">
        <v>78</v>
      </c>
      <c r="G156" s="54" t="s">
        <v>79</v>
      </c>
      <c r="H156" s="54" t="s">
        <v>109</v>
      </c>
      <c r="I156" s="181" t="s">
        <v>24</v>
      </c>
      <c r="J156" s="35" t="s">
        <v>30</v>
      </c>
    </row>
    <row r="157" spans="1:10" ht="18.75">
      <c r="A157" s="5">
        <v>1</v>
      </c>
      <c r="B157" s="47">
        <v>6.1</v>
      </c>
      <c r="C157" s="185" t="s">
        <v>17</v>
      </c>
      <c r="D157" s="209" t="s">
        <v>82</v>
      </c>
      <c r="E157" s="192">
        <v>5</v>
      </c>
      <c r="F157" s="193">
        <v>92</v>
      </c>
      <c r="G157" s="193">
        <v>92</v>
      </c>
      <c r="H157" s="193">
        <v>91</v>
      </c>
      <c r="I157" s="193">
        <f t="shared" ref="I157:I167" si="8">SUM(F157:H157)</f>
        <v>275</v>
      </c>
      <c r="J157" s="197">
        <v>30</v>
      </c>
    </row>
    <row r="158" spans="1:10" ht="18.75">
      <c r="A158" s="5">
        <v>2</v>
      </c>
      <c r="B158" s="47">
        <v>6.1</v>
      </c>
      <c r="C158" s="185" t="s">
        <v>35</v>
      </c>
      <c r="D158" s="209" t="s">
        <v>82</v>
      </c>
      <c r="E158" s="192">
        <v>5</v>
      </c>
      <c r="F158" s="195">
        <v>93</v>
      </c>
      <c r="G158" s="195">
        <v>90</v>
      </c>
      <c r="H158" s="195">
        <v>89</v>
      </c>
      <c r="I158" s="193">
        <f t="shared" si="8"/>
        <v>272</v>
      </c>
      <c r="J158" s="197">
        <v>26</v>
      </c>
    </row>
    <row r="159" spans="1:10" ht="18.75">
      <c r="A159" s="5">
        <v>3</v>
      </c>
      <c r="B159" s="48">
        <v>6.1</v>
      </c>
      <c r="C159" s="185" t="s">
        <v>91</v>
      </c>
      <c r="D159" s="209" t="s">
        <v>95</v>
      </c>
      <c r="E159" s="192">
        <v>5</v>
      </c>
      <c r="F159" s="195">
        <v>93</v>
      </c>
      <c r="G159" s="195">
        <v>90</v>
      </c>
      <c r="H159" s="195">
        <v>86</v>
      </c>
      <c r="I159" s="193">
        <f t="shared" si="8"/>
        <v>269</v>
      </c>
      <c r="J159" s="36">
        <v>23</v>
      </c>
    </row>
    <row r="160" spans="1:10" ht="18.75">
      <c r="A160" s="5">
        <v>4</v>
      </c>
      <c r="B160" s="47">
        <v>6.1</v>
      </c>
      <c r="C160" s="187" t="s">
        <v>21</v>
      </c>
      <c r="D160" s="209" t="s">
        <v>95</v>
      </c>
      <c r="E160" s="192">
        <v>5</v>
      </c>
      <c r="F160" s="194">
        <v>92</v>
      </c>
      <c r="G160" s="194">
        <v>89</v>
      </c>
      <c r="H160" s="194">
        <v>86</v>
      </c>
      <c r="I160" s="193">
        <f t="shared" si="8"/>
        <v>267</v>
      </c>
      <c r="J160" s="36">
        <v>21</v>
      </c>
    </row>
    <row r="161" spans="1:10" ht="18.75">
      <c r="A161" s="5">
        <v>5</v>
      </c>
      <c r="B161" s="48">
        <v>6.1</v>
      </c>
      <c r="C161" s="185" t="s">
        <v>16</v>
      </c>
      <c r="D161" s="209" t="s">
        <v>71</v>
      </c>
      <c r="E161" s="192">
        <v>5</v>
      </c>
      <c r="F161" s="196">
        <v>83</v>
      </c>
      <c r="G161" s="196">
        <v>90</v>
      </c>
      <c r="H161" s="196">
        <v>92</v>
      </c>
      <c r="I161" s="193">
        <f t="shared" si="8"/>
        <v>265</v>
      </c>
      <c r="J161" s="197">
        <v>20</v>
      </c>
    </row>
    <row r="162" spans="1:10" ht="18.75">
      <c r="A162" s="5">
        <v>6</v>
      </c>
      <c r="B162" s="48">
        <v>6.1</v>
      </c>
      <c r="C162" s="185" t="s">
        <v>83</v>
      </c>
      <c r="D162" s="209" t="s">
        <v>95</v>
      </c>
      <c r="E162" s="192">
        <v>5</v>
      </c>
      <c r="F162" s="194">
        <v>85</v>
      </c>
      <c r="G162" s="194">
        <v>90</v>
      </c>
      <c r="H162" s="194">
        <v>86</v>
      </c>
      <c r="I162" s="193">
        <f t="shared" si="8"/>
        <v>261</v>
      </c>
      <c r="J162" s="36">
        <v>19</v>
      </c>
    </row>
    <row r="163" spans="1:10" ht="18.75">
      <c r="A163" s="5">
        <v>7</v>
      </c>
      <c r="B163" s="47">
        <v>6.1</v>
      </c>
      <c r="C163" s="185" t="s">
        <v>13</v>
      </c>
      <c r="D163" s="209" t="s">
        <v>71</v>
      </c>
      <c r="E163" s="192">
        <v>5</v>
      </c>
      <c r="F163" s="194">
        <v>88</v>
      </c>
      <c r="G163" s="194">
        <v>83</v>
      </c>
      <c r="H163" s="194">
        <v>88</v>
      </c>
      <c r="I163" s="193">
        <f t="shared" si="8"/>
        <v>259</v>
      </c>
      <c r="J163" s="197">
        <v>18</v>
      </c>
    </row>
    <row r="164" spans="1:10" ht="18.75">
      <c r="A164" s="5">
        <v>8</v>
      </c>
      <c r="B164" s="47">
        <v>6.1</v>
      </c>
      <c r="C164" s="203" t="s">
        <v>100</v>
      </c>
      <c r="D164" s="209" t="s">
        <v>102</v>
      </c>
      <c r="E164" s="192">
        <v>5</v>
      </c>
      <c r="F164" s="195">
        <v>81</v>
      </c>
      <c r="G164" s="195">
        <v>85</v>
      </c>
      <c r="H164" s="195">
        <v>88</v>
      </c>
      <c r="I164" s="193">
        <f t="shared" si="8"/>
        <v>254</v>
      </c>
      <c r="J164" s="36">
        <v>17</v>
      </c>
    </row>
    <row r="165" spans="1:10" ht="18.75">
      <c r="A165" s="5">
        <v>9</v>
      </c>
      <c r="B165" s="47">
        <v>6.1</v>
      </c>
      <c r="C165" s="185" t="s">
        <v>93</v>
      </c>
      <c r="D165" s="209" t="s">
        <v>82</v>
      </c>
      <c r="E165" s="192">
        <v>5</v>
      </c>
      <c r="F165" s="194">
        <v>86</v>
      </c>
      <c r="G165" s="194">
        <v>83</v>
      </c>
      <c r="H165" s="194">
        <v>83</v>
      </c>
      <c r="I165" s="193">
        <f t="shared" si="8"/>
        <v>252</v>
      </c>
      <c r="J165" s="197">
        <v>16</v>
      </c>
    </row>
    <row r="166" spans="1:10" ht="18.75">
      <c r="A166" s="5">
        <v>10</v>
      </c>
      <c r="B166" s="47">
        <v>6.1</v>
      </c>
      <c r="C166" s="185" t="s">
        <v>122</v>
      </c>
      <c r="D166" s="209" t="s">
        <v>102</v>
      </c>
      <c r="E166" s="192">
        <v>5</v>
      </c>
      <c r="F166" s="193">
        <v>57</v>
      </c>
      <c r="G166" s="194">
        <v>63</v>
      </c>
      <c r="H166" s="194">
        <v>63</v>
      </c>
      <c r="I166" s="193">
        <f t="shared" si="8"/>
        <v>183</v>
      </c>
      <c r="J166" s="36">
        <v>15</v>
      </c>
    </row>
    <row r="167" spans="1:10" ht="18.75">
      <c r="A167" s="5">
        <v>11</v>
      </c>
      <c r="B167" s="47">
        <v>6.1</v>
      </c>
      <c r="C167" s="185" t="s">
        <v>96</v>
      </c>
      <c r="D167" s="209" t="s">
        <v>82</v>
      </c>
      <c r="E167" s="192">
        <v>5</v>
      </c>
      <c r="F167" s="195"/>
      <c r="G167" s="195"/>
      <c r="H167" s="195"/>
      <c r="I167" s="193">
        <f t="shared" si="8"/>
        <v>0</v>
      </c>
      <c r="J167" s="197"/>
    </row>
  </sheetData>
  <sortState ref="B143:J156">
    <sortCondition descending="1" ref="I143:I156"/>
    <sortCondition descending="1" ref="H143:H156"/>
  </sortState>
  <phoneticPr fontId="60" type="noConversion"/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79"/>
  <sheetViews>
    <sheetView workbookViewId="0">
      <selection activeCell="I105" sqref="I105"/>
    </sheetView>
  </sheetViews>
  <sheetFormatPr defaultRowHeight="12.75"/>
  <cols>
    <col min="2" max="2" width="6.5703125" customWidth="1"/>
    <col min="3" max="3" width="17.7109375" customWidth="1"/>
    <col min="4" max="4" width="19.85546875" customWidth="1"/>
    <col min="5" max="5" width="8.140625" customWidth="1"/>
    <col min="6" max="6" width="8.7109375" customWidth="1"/>
    <col min="8" max="8" width="0.42578125" customWidth="1"/>
    <col min="9" max="9" width="8.7109375" customWidth="1"/>
    <col min="10" max="10" width="12.42578125" customWidth="1"/>
  </cols>
  <sheetData>
    <row r="1" spans="1:12" ht="16.5">
      <c r="A1" s="58"/>
      <c r="B1" s="59"/>
      <c r="C1" s="60" t="s">
        <v>156</v>
      </c>
      <c r="D1" s="64"/>
      <c r="E1" s="61"/>
      <c r="F1" s="62"/>
      <c r="G1" s="63"/>
      <c r="H1" s="63"/>
      <c r="I1" s="63"/>
      <c r="J1" s="65"/>
      <c r="K1" s="107"/>
      <c r="L1" s="113"/>
    </row>
    <row r="2" spans="1:12" ht="16.5">
      <c r="A2" s="228"/>
      <c r="B2" s="229"/>
      <c r="C2" s="30"/>
      <c r="D2" s="144"/>
      <c r="E2" s="230"/>
      <c r="F2" s="231"/>
      <c r="G2" s="232"/>
      <c r="H2" s="232"/>
      <c r="I2" s="232"/>
      <c r="J2" s="233"/>
      <c r="K2" s="109"/>
      <c r="L2" s="115"/>
    </row>
    <row r="3" spans="1:12" ht="15.75">
      <c r="A3" s="74"/>
      <c r="B3" s="75" t="s">
        <v>111</v>
      </c>
      <c r="C3" s="76"/>
      <c r="D3" s="77"/>
      <c r="E3" s="78" t="s">
        <v>157</v>
      </c>
      <c r="F3" s="78"/>
      <c r="G3" s="79"/>
      <c r="H3" s="79"/>
      <c r="I3" s="80" t="s">
        <v>148</v>
      </c>
      <c r="J3" s="81"/>
      <c r="K3" s="108"/>
      <c r="L3" s="114"/>
    </row>
    <row r="4" spans="1:12" ht="22.5">
      <c r="A4" s="67" t="s">
        <v>46</v>
      </c>
      <c r="B4" s="68" t="s">
        <v>41</v>
      </c>
      <c r="C4" s="69" t="s">
        <v>0</v>
      </c>
      <c r="D4" s="69" t="s">
        <v>1</v>
      </c>
      <c r="E4" s="70" t="s">
        <v>45</v>
      </c>
      <c r="F4" s="71"/>
      <c r="G4" s="72"/>
      <c r="H4" s="72"/>
      <c r="I4" s="73"/>
      <c r="J4" s="73"/>
      <c r="K4" s="112"/>
      <c r="L4" s="118"/>
    </row>
    <row r="5" spans="1:12" ht="15.75">
      <c r="A5" s="37">
        <v>3</v>
      </c>
      <c r="B5" s="46" t="s">
        <v>43</v>
      </c>
      <c r="C5" s="29" t="s">
        <v>44</v>
      </c>
      <c r="D5" s="21"/>
      <c r="E5" s="37"/>
      <c r="F5" s="55" t="s">
        <v>78</v>
      </c>
      <c r="G5" s="55" t="s">
        <v>79</v>
      </c>
      <c r="H5" s="56"/>
      <c r="I5" s="56" t="s">
        <v>24</v>
      </c>
      <c r="J5" s="56">
        <v>10.9</v>
      </c>
      <c r="K5" s="109" t="s">
        <v>22</v>
      </c>
      <c r="L5" s="115"/>
    </row>
    <row r="6" spans="1:12" ht="18" customHeight="1">
      <c r="A6" s="5">
        <v>2</v>
      </c>
      <c r="B6" s="47"/>
      <c r="C6" s="91"/>
      <c r="D6" s="14"/>
      <c r="E6" s="11"/>
      <c r="F6" s="13"/>
      <c r="G6" s="13"/>
      <c r="H6" s="13"/>
      <c r="I6" s="16">
        <f t="shared" ref="I6:I11" si="0">SUM(F6:H6)</f>
        <v>0</v>
      </c>
      <c r="J6" s="36"/>
      <c r="K6" s="109"/>
      <c r="L6" s="115">
        <f>SUM(K6:K11)</f>
        <v>0</v>
      </c>
    </row>
    <row r="7" spans="1:12" ht="17.25" customHeight="1">
      <c r="A7" s="5">
        <v>2</v>
      </c>
      <c r="B7" s="47"/>
      <c r="C7" s="26"/>
      <c r="D7" s="14"/>
      <c r="E7" s="11"/>
      <c r="F7" s="13"/>
      <c r="G7" s="13"/>
      <c r="H7" s="13"/>
      <c r="I7" s="16">
        <f t="shared" si="0"/>
        <v>0</v>
      </c>
      <c r="J7" s="36"/>
      <c r="K7" s="109"/>
      <c r="L7" s="115"/>
    </row>
    <row r="8" spans="1:12" ht="18" customHeight="1">
      <c r="A8" s="5">
        <v>1</v>
      </c>
      <c r="B8" s="47"/>
      <c r="C8" s="26"/>
      <c r="D8" s="14"/>
      <c r="E8" s="11"/>
      <c r="F8" s="16"/>
      <c r="G8" s="16"/>
      <c r="H8" s="16"/>
      <c r="I8" s="16">
        <f t="shared" si="0"/>
        <v>0</v>
      </c>
      <c r="J8" s="36"/>
      <c r="K8" s="109"/>
      <c r="L8" s="115"/>
    </row>
    <row r="9" spans="1:12" ht="18.75" customHeight="1">
      <c r="A9" s="5">
        <v>1</v>
      </c>
      <c r="B9" s="47"/>
      <c r="C9" s="26"/>
      <c r="D9" s="14"/>
      <c r="E9" s="11"/>
      <c r="F9" s="15"/>
      <c r="G9" s="15"/>
      <c r="H9" s="15"/>
      <c r="I9" s="16">
        <f t="shared" si="0"/>
        <v>0</v>
      </c>
      <c r="J9" s="36"/>
      <c r="K9" s="109"/>
      <c r="L9" s="115"/>
    </row>
    <row r="10" spans="1:12" ht="20.25" customHeight="1">
      <c r="A10" s="5">
        <v>1</v>
      </c>
      <c r="B10" s="47"/>
      <c r="C10" s="26"/>
      <c r="D10" s="14"/>
      <c r="E10" s="11"/>
      <c r="F10" s="13"/>
      <c r="G10" s="13"/>
      <c r="H10" s="13"/>
      <c r="I10" s="16">
        <f t="shared" si="0"/>
        <v>0</v>
      </c>
      <c r="J10" s="36"/>
      <c r="K10" s="109"/>
      <c r="L10" s="115"/>
    </row>
    <row r="11" spans="1:12" ht="17.25" customHeight="1">
      <c r="A11" s="5">
        <v>1</v>
      </c>
      <c r="B11" s="88"/>
      <c r="C11" s="88"/>
      <c r="D11" s="14"/>
      <c r="E11" s="11"/>
      <c r="F11" s="47"/>
      <c r="G11" s="47"/>
      <c r="H11" s="47"/>
      <c r="I11" s="16">
        <f t="shared" si="0"/>
        <v>0</v>
      </c>
      <c r="J11" s="36"/>
      <c r="K11" s="109"/>
      <c r="L11" s="115"/>
    </row>
    <row r="12" spans="1:12" ht="20.25" customHeight="1">
      <c r="A12" s="37">
        <v>3</v>
      </c>
      <c r="B12" s="46" t="s">
        <v>43</v>
      </c>
      <c r="C12" s="29" t="s">
        <v>44</v>
      </c>
      <c r="D12" s="21"/>
      <c r="E12" s="37"/>
      <c r="F12" s="55" t="s">
        <v>78</v>
      </c>
      <c r="G12" s="55" t="s">
        <v>79</v>
      </c>
      <c r="H12" s="56"/>
      <c r="I12" s="56" t="s">
        <v>24</v>
      </c>
      <c r="J12" s="56">
        <v>10.9</v>
      </c>
      <c r="K12" s="110"/>
      <c r="L12" s="116"/>
    </row>
    <row r="13" spans="1:12" ht="18.75" customHeight="1">
      <c r="A13" s="5">
        <v>2</v>
      </c>
      <c r="B13" s="48"/>
      <c r="C13" s="26"/>
      <c r="D13" s="14"/>
      <c r="E13" s="11"/>
      <c r="F13" s="13"/>
      <c r="G13" s="13"/>
      <c r="H13" s="13"/>
      <c r="I13" s="16">
        <f t="shared" ref="I13:I18" si="1">SUM(F13:H13)</f>
        <v>0</v>
      </c>
      <c r="J13" s="36"/>
      <c r="K13" s="109"/>
      <c r="L13" s="115">
        <f>SUM(K13:K18)</f>
        <v>0</v>
      </c>
    </row>
    <row r="14" spans="1:12" ht="20.25" customHeight="1">
      <c r="A14" s="5">
        <v>2</v>
      </c>
      <c r="B14" s="48"/>
      <c r="C14" s="26"/>
      <c r="D14" s="14"/>
      <c r="E14" s="11"/>
      <c r="F14" s="15"/>
      <c r="G14" s="15"/>
      <c r="H14" s="15"/>
      <c r="I14" s="16">
        <f t="shared" si="1"/>
        <v>0</v>
      </c>
      <c r="J14" s="36"/>
      <c r="K14" s="109"/>
      <c r="L14" s="115"/>
    </row>
    <row r="15" spans="1:12" ht="19.5" customHeight="1">
      <c r="A15" s="5">
        <v>1</v>
      </c>
      <c r="B15" s="48"/>
      <c r="C15" s="26"/>
      <c r="D15" s="14"/>
      <c r="E15" s="11"/>
      <c r="F15" s="15"/>
      <c r="G15" s="15"/>
      <c r="H15" s="15"/>
      <c r="I15" s="16">
        <f t="shared" si="1"/>
        <v>0</v>
      </c>
      <c r="J15" s="36"/>
      <c r="K15" s="109"/>
      <c r="L15" s="115"/>
    </row>
    <row r="16" spans="1:12" ht="19.5" customHeight="1">
      <c r="A16" s="5">
        <v>1</v>
      </c>
      <c r="B16" s="47"/>
      <c r="C16" s="93"/>
      <c r="D16" s="14"/>
      <c r="E16" s="11"/>
      <c r="F16" s="15"/>
      <c r="G16" s="15"/>
      <c r="H16" s="15"/>
      <c r="I16" s="16">
        <f t="shared" si="1"/>
        <v>0</v>
      </c>
      <c r="J16" s="36"/>
      <c r="K16" s="109"/>
      <c r="L16" s="115"/>
    </row>
    <row r="17" spans="1:12" ht="15.75">
      <c r="A17" s="5">
        <v>1</v>
      </c>
      <c r="B17" s="97"/>
      <c r="C17" s="103"/>
      <c r="D17" s="95"/>
      <c r="E17" s="11"/>
      <c r="F17" s="15"/>
      <c r="G17" s="15"/>
      <c r="H17" s="15"/>
      <c r="I17" s="16">
        <f t="shared" si="1"/>
        <v>0</v>
      </c>
      <c r="J17" s="36"/>
      <c r="K17" s="109"/>
      <c r="L17" s="115"/>
    </row>
    <row r="18" spans="1:12" ht="21.75" customHeight="1">
      <c r="A18" s="5">
        <v>1</v>
      </c>
      <c r="B18" s="47"/>
      <c r="C18" s="26"/>
      <c r="D18" s="95"/>
      <c r="E18" s="11"/>
      <c r="F18" s="15"/>
      <c r="G18" s="15"/>
      <c r="H18" s="15"/>
      <c r="I18" s="16">
        <f t="shared" si="1"/>
        <v>0</v>
      </c>
      <c r="J18" s="36"/>
      <c r="K18" s="109" t="s">
        <v>22</v>
      </c>
      <c r="L18" s="115"/>
    </row>
    <row r="19" spans="1:12" ht="19.5" customHeight="1">
      <c r="A19" s="37">
        <v>3</v>
      </c>
      <c r="B19" s="46" t="s">
        <v>43</v>
      </c>
      <c r="C19" s="29" t="s">
        <v>44</v>
      </c>
      <c r="D19" s="21"/>
      <c r="E19" s="37"/>
      <c r="F19" s="55" t="s">
        <v>78</v>
      </c>
      <c r="G19" s="55" t="s">
        <v>79</v>
      </c>
      <c r="H19" s="56"/>
      <c r="I19" s="56" t="s">
        <v>24</v>
      </c>
      <c r="J19" s="56">
        <v>10.9</v>
      </c>
      <c r="K19" s="109" t="s">
        <v>22</v>
      </c>
      <c r="L19" s="115"/>
    </row>
    <row r="20" spans="1:12" ht="19.5" customHeight="1">
      <c r="A20" s="5">
        <v>2</v>
      </c>
      <c r="B20" s="47"/>
      <c r="C20" s="26"/>
      <c r="D20" s="14"/>
      <c r="E20" s="11"/>
      <c r="F20" s="15"/>
      <c r="G20" s="15"/>
      <c r="H20" s="15"/>
      <c r="I20" s="16">
        <f t="shared" ref="I20:I25" si="2">SUM(F20:H20)</f>
        <v>0</v>
      </c>
      <c r="J20" s="36"/>
      <c r="K20" s="109"/>
      <c r="L20" s="115">
        <f>SUM(K20:K25)</f>
        <v>0</v>
      </c>
    </row>
    <row r="21" spans="1:12" ht="20.25" customHeight="1">
      <c r="A21" s="5">
        <v>1</v>
      </c>
      <c r="B21" s="48"/>
      <c r="C21" s="26"/>
      <c r="D21" s="14"/>
      <c r="E21" s="11"/>
      <c r="F21" s="15"/>
      <c r="G21" s="15"/>
      <c r="H21" s="15"/>
      <c r="I21" s="16">
        <f t="shared" si="2"/>
        <v>0</v>
      </c>
      <c r="J21" s="36"/>
      <c r="K21" s="109"/>
      <c r="L21" s="115"/>
    </row>
    <row r="22" spans="1:12" ht="19.5" customHeight="1">
      <c r="A22" s="5">
        <v>1</v>
      </c>
      <c r="B22" s="48"/>
      <c r="C22" s="26"/>
      <c r="D22" s="14"/>
      <c r="E22" s="11"/>
      <c r="F22" s="15"/>
      <c r="G22" s="15"/>
      <c r="H22" s="15"/>
      <c r="I22" s="16">
        <f t="shared" si="2"/>
        <v>0</v>
      </c>
      <c r="J22" s="36"/>
      <c r="K22" s="109"/>
      <c r="L22" s="115"/>
    </row>
    <row r="23" spans="1:12" ht="15.75">
      <c r="A23" s="5">
        <v>1</v>
      </c>
      <c r="B23" s="48"/>
      <c r="C23" s="26"/>
      <c r="D23" s="14"/>
      <c r="E23" s="11"/>
      <c r="F23" s="32"/>
      <c r="G23" s="32"/>
      <c r="H23" s="32"/>
      <c r="I23" s="16">
        <f t="shared" si="2"/>
        <v>0</v>
      </c>
      <c r="J23" s="36"/>
      <c r="K23" s="109"/>
      <c r="L23" s="115"/>
    </row>
    <row r="24" spans="1:12" ht="22.5" customHeight="1">
      <c r="A24" s="5">
        <v>1</v>
      </c>
      <c r="B24" s="47"/>
      <c r="C24" s="26"/>
      <c r="D24" s="14"/>
      <c r="E24" s="11"/>
      <c r="F24" s="16"/>
      <c r="G24" s="16"/>
      <c r="H24" s="16"/>
      <c r="I24" s="16">
        <f t="shared" si="2"/>
        <v>0</v>
      </c>
      <c r="J24" s="36"/>
      <c r="K24" s="109"/>
      <c r="L24" s="115"/>
    </row>
    <row r="25" spans="1:12" ht="19.5" customHeight="1">
      <c r="A25" s="5">
        <v>0</v>
      </c>
      <c r="B25" s="47"/>
      <c r="C25" s="26"/>
      <c r="D25" s="14"/>
      <c r="E25" s="11"/>
      <c r="F25" s="15"/>
      <c r="G25" s="15"/>
      <c r="H25" s="15"/>
      <c r="I25" s="16">
        <f t="shared" si="2"/>
        <v>0</v>
      </c>
      <c r="J25" s="36"/>
      <c r="K25" s="109"/>
      <c r="L25" s="115"/>
    </row>
    <row r="26" spans="1:12" ht="21.75" customHeight="1">
      <c r="A26" s="37">
        <v>3</v>
      </c>
      <c r="B26" s="46" t="s">
        <v>43</v>
      </c>
      <c r="C26" s="29" t="s">
        <v>44</v>
      </c>
      <c r="D26" s="21"/>
      <c r="E26" s="37"/>
      <c r="F26" s="55" t="s">
        <v>78</v>
      </c>
      <c r="G26" s="55" t="s">
        <v>79</v>
      </c>
      <c r="H26" s="56"/>
      <c r="I26" s="56" t="s">
        <v>24</v>
      </c>
      <c r="J26" s="56">
        <v>10.9</v>
      </c>
      <c r="K26" s="109" t="s">
        <v>22</v>
      </c>
      <c r="L26" s="115"/>
    </row>
    <row r="27" spans="1:12" ht="19.5" customHeight="1">
      <c r="A27" s="5">
        <v>1</v>
      </c>
      <c r="B27" s="90"/>
      <c r="C27" s="26"/>
      <c r="D27" s="14"/>
      <c r="E27" s="11"/>
      <c r="F27" s="16"/>
      <c r="G27" s="15"/>
      <c r="H27" s="15"/>
      <c r="I27" s="16">
        <f t="shared" ref="I27:I32" si="3">SUM(F27:H27)</f>
        <v>0</v>
      </c>
      <c r="J27" s="36"/>
      <c r="K27" s="109"/>
      <c r="L27" s="115">
        <f>SUM(K27:K32)</f>
        <v>0</v>
      </c>
    </row>
    <row r="28" spans="1:12" ht="21" customHeight="1">
      <c r="A28" s="5">
        <v>1</v>
      </c>
      <c r="B28" s="47"/>
      <c r="C28" s="26"/>
      <c r="D28" s="14"/>
      <c r="E28" s="11"/>
      <c r="F28" s="16"/>
      <c r="G28" s="15"/>
      <c r="H28" s="15"/>
      <c r="I28" s="16">
        <f t="shared" si="3"/>
        <v>0</v>
      </c>
      <c r="J28" s="36"/>
      <c r="K28" s="109"/>
      <c r="L28" s="115"/>
    </row>
    <row r="29" spans="1:12" ht="20.25" customHeight="1">
      <c r="A29" s="5">
        <v>1</v>
      </c>
      <c r="B29" s="47"/>
      <c r="C29" s="26"/>
      <c r="D29" s="14"/>
      <c r="E29" s="11"/>
      <c r="F29" s="16"/>
      <c r="G29" s="16"/>
      <c r="H29" s="16"/>
      <c r="I29" s="16">
        <f t="shared" si="3"/>
        <v>0</v>
      </c>
      <c r="J29" s="36"/>
      <c r="K29" s="109"/>
      <c r="L29" s="120"/>
    </row>
    <row r="30" spans="1:12" ht="15.75">
      <c r="A30" s="5"/>
      <c r="B30" s="47"/>
      <c r="C30" s="26"/>
      <c r="D30" s="14"/>
      <c r="E30" s="11"/>
      <c r="F30" s="13"/>
      <c r="G30" s="13"/>
      <c r="H30" s="13"/>
      <c r="I30" s="16">
        <f t="shared" si="3"/>
        <v>0</v>
      </c>
      <c r="J30" s="36"/>
      <c r="K30" s="109"/>
      <c r="L30" s="120"/>
    </row>
    <row r="31" spans="1:12" ht="15.75">
      <c r="A31" s="5">
        <v>1</v>
      </c>
      <c r="B31" s="47"/>
      <c r="C31" s="26"/>
      <c r="D31" s="14"/>
      <c r="E31" s="11"/>
      <c r="F31" s="13"/>
      <c r="G31" s="13"/>
      <c r="H31" s="13"/>
      <c r="I31" s="16">
        <f t="shared" si="3"/>
        <v>0</v>
      </c>
      <c r="J31" s="36"/>
      <c r="K31" s="109"/>
      <c r="L31" s="115"/>
    </row>
    <row r="32" spans="1:12" ht="15.75">
      <c r="A32" s="5">
        <v>1</v>
      </c>
      <c r="B32" s="47"/>
      <c r="C32" s="26"/>
      <c r="D32" s="14"/>
      <c r="E32" s="11"/>
      <c r="F32" s="16"/>
      <c r="G32" s="15"/>
      <c r="H32" s="15"/>
      <c r="I32" s="16">
        <f t="shared" si="3"/>
        <v>0</v>
      </c>
      <c r="J32" s="99" t="s">
        <v>22</v>
      </c>
      <c r="K32" s="112"/>
      <c r="L32" s="115"/>
    </row>
    <row r="33" spans="1:12" ht="15.75">
      <c r="A33" s="37">
        <v>3</v>
      </c>
      <c r="B33" s="46" t="s">
        <v>43</v>
      </c>
      <c r="C33" s="29"/>
      <c r="D33" s="21"/>
      <c r="E33" s="37"/>
      <c r="F33" s="55" t="s">
        <v>78</v>
      </c>
      <c r="G33" s="55" t="s">
        <v>79</v>
      </c>
      <c r="H33" s="56"/>
      <c r="I33" s="56" t="s">
        <v>24</v>
      </c>
      <c r="J33" s="56">
        <v>10.9</v>
      </c>
      <c r="K33" s="109" t="s">
        <v>22</v>
      </c>
      <c r="L33" s="115"/>
    </row>
    <row r="34" spans="1:12" ht="15.75">
      <c r="A34" s="5">
        <v>2</v>
      </c>
      <c r="B34" s="47"/>
      <c r="C34" s="26"/>
      <c r="D34" s="14"/>
      <c r="E34" s="11"/>
      <c r="F34" s="16"/>
      <c r="G34" s="15"/>
      <c r="H34" s="15"/>
      <c r="I34" s="16">
        <f t="shared" ref="I34:I39" si="4">SUM(F34:H34)</f>
        <v>0</v>
      </c>
      <c r="J34" s="100" t="s">
        <v>22</v>
      </c>
      <c r="K34" s="109"/>
      <c r="L34" s="115">
        <f>SUM(K34:K39)</f>
        <v>0</v>
      </c>
    </row>
    <row r="35" spans="1:12" ht="15.75">
      <c r="A35" s="5">
        <v>2</v>
      </c>
      <c r="B35" s="47"/>
      <c r="C35" s="26"/>
      <c r="D35" s="14"/>
      <c r="E35" s="11"/>
      <c r="F35" s="16"/>
      <c r="G35" s="15"/>
      <c r="H35" s="15"/>
      <c r="I35" s="16">
        <f t="shared" si="4"/>
        <v>0</v>
      </c>
      <c r="J35" s="100" t="s">
        <v>22</v>
      </c>
      <c r="K35" s="109"/>
      <c r="L35" s="115"/>
    </row>
    <row r="36" spans="1:12" ht="15.75">
      <c r="A36" s="5">
        <v>1</v>
      </c>
      <c r="B36" s="47"/>
      <c r="C36" s="26"/>
      <c r="D36" s="14"/>
      <c r="E36" s="11"/>
      <c r="F36" s="16"/>
      <c r="G36" s="15"/>
      <c r="H36" s="15"/>
      <c r="I36" s="16">
        <f t="shared" si="4"/>
        <v>0</v>
      </c>
      <c r="J36" s="100" t="s">
        <v>22</v>
      </c>
      <c r="K36" s="109"/>
      <c r="L36" s="115"/>
    </row>
    <row r="37" spans="1:12" ht="15.75">
      <c r="A37" s="5">
        <v>1</v>
      </c>
      <c r="B37" s="92"/>
      <c r="C37" s="93"/>
      <c r="D37" s="14"/>
      <c r="E37" s="11"/>
      <c r="F37" s="16"/>
      <c r="G37" s="15"/>
      <c r="H37" s="15"/>
      <c r="I37" s="16">
        <f t="shared" si="4"/>
        <v>0</v>
      </c>
      <c r="J37" s="100" t="s">
        <v>22</v>
      </c>
      <c r="K37" s="109"/>
      <c r="L37" s="120">
        <f>H34+H36+H37</f>
        <v>0</v>
      </c>
    </row>
    <row r="38" spans="1:12" ht="15.75">
      <c r="A38" s="5">
        <v>1</v>
      </c>
      <c r="B38" s="90"/>
      <c r="C38" s="93"/>
      <c r="D38" s="14"/>
      <c r="E38" s="11"/>
      <c r="F38" s="16"/>
      <c r="G38" s="15"/>
      <c r="H38" s="15"/>
      <c r="I38" s="16">
        <f t="shared" si="4"/>
        <v>0</v>
      </c>
      <c r="J38" s="36"/>
      <c r="K38" s="109"/>
      <c r="L38" s="115"/>
    </row>
    <row r="39" spans="1:12" ht="15.75">
      <c r="A39" s="5">
        <v>0</v>
      </c>
      <c r="B39" s="47"/>
      <c r="C39" s="26"/>
      <c r="D39" s="14"/>
      <c r="E39" s="11"/>
      <c r="F39" s="16"/>
      <c r="G39" s="15"/>
      <c r="H39" s="15"/>
      <c r="I39" s="16">
        <f t="shared" si="4"/>
        <v>0</v>
      </c>
      <c r="J39" s="99" t="s">
        <v>22</v>
      </c>
      <c r="K39" s="109"/>
      <c r="L39" s="115"/>
    </row>
    <row r="40" spans="1:12" ht="15.75">
      <c r="A40" s="37">
        <v>3</v>
      </c>
      <c r="B40" s="46" t="s">
        <v>43</v>
      </c>
      <c r="C40" s="29" t="s">
        <v>44</v>
      </c>
      <c r="D40" s="21"/>
      <c r="E40" s="37"/>
      <c r="F40" s="55" t="s">
        <v>78</v>
      </c>
      <c r="G40" s="55" t="s">
        <v>79</v>
      </c>
      <c r="H40" s="56"/>
      <c r="I40" s="56" t="s">
        <v>24</v>
      </c>
      <c r="J40" s="56">
        <v>10.9</v>
      </c>
      <c r="K40" s="109"/>
      <c r="L40" s="115"/>
    </row>
    <row r="41" spans="1:12" ht="15.75">
      <c r="A41" s="5">
        <v>2</v>
      </c>
      <c r="B41" s="47"/>
      <c r="C41" s="26"/>
      <c r="D41" s="14"/>
      <c r="E41" s="11"/>
      <c r="F41" s="13"/>
      <c r="G41" s="13"/>
      <c r="H41" s="13"/>
      <c r="I41" s="16">
        <f t="shared" ref="I41:I46" si="5">SUM(F41:H41)</f>
        <v>0</v>
      </c>
      <c r="J41" s="36"/>
      <c r="K41" s="109"/>
      <c r="L41" s="115">
        <f>SUM(K41:K46)</f>
        <v>0</v>
      </c>
    </row>
    <row r="42" spans="1:12" ht="15.75">
      <c r="A42" s="5">
        <v>2</v>
      </c>
      <c r="B42" s="47"/>
      <c r="C42" s="26"/>
      <c r="D42" s="14"/>
      <c r="E42" s="11"/>
      <c r="F42" s="13"/>
      <c r="G42" s="13"/>
      <c r="H42" s="13"/>
      <c r="I42" s="16">
        <f t="shared" si="5"/>
        <v>0</v>
      </c>
      <c r="J42" s="36"/>
      <c r="K42" s="109"/>
      <c r="L42" s="115"/>
    </row>
    <row r="43" spans="1:12" ht="15.75">
      <c r="A43" s="5">
        <v>1</v>
      </c>
      <c r="B43" s="47"/>
      <c r="C43" s="26"/>
      <c r="D43" s="14"/>
      <c r="E43" s="11"/>
      <c r="F43" s="16"/>
      <c r="G43" s="15"/>
      <c r="H43" s="15"/>
      <c r="I43" s="16">
        <f t="shared" si="5"/>
        <v>0</v>
      </c>
      <c r="J43" s="36"/>
      <c r="K43" s="109"/>
      <c r="L43" s="115" t="s">
        <v>22</v>
      </c>
    </row>
    <row r="44" spans="1:12" ht="15.75">
      <c r="A44" s="5">
        <v>1</v>
      </c>
      <c r="B44" s="47"/>
      <c r="C44" s="26"/>
      <c r="D44" s="14"/>
      <c r="E44" s="11"/>
      <c r="F44" s="16"/>
      <c r="G44" s="15"/>
      <c r="H44" s="15"/>
      <c r="I44" s="16">
        <f t="shared" si="5"/>
        <v>0</v>
      </c>
      <c r="J44" s="36"/>
      <c r="K44" s="109" t="s">
        <v>22</v>
      </c>
      <c r="L44" s="115"/>
    </row>
    <row r="45" spans="1:12" ht="15.75">
      <c r="A45" s="5">
        <v>1</v>
      </c>
      <c r="B45" s="47"/>
      <c r="D45" s="14"/>
      <c r="E45" s="11"/>
      <c r="F45" s="13"/>
      <c r="G45" s="13"/>
      <c r="H45" s="13"/>
      <c r="I45" s="16">
        <f t="shared" si="5"/>
        <v>0</v>
      </c>
      <c r="J45" s="36"/>
      <c r="K45" s="109"/>
      <c r="L45" s="115"/>
    </row>
    <row r="46" spans="1:12" ht="15.75">
      <c r="A46" s="5">
        <v>0</v>
      </c>
      <c r="B46" s="47"/>
      <c r="C46" s="26"/>
      <c r="D46" s="14"/>
      <c r="E46" s="11"/>
      <c r="F46" s="13"/>
      <c r="G46" s="96"/>
      <c r="H46" s="96"/>
      <c r="I46" s="16">
        <f t="shared" si="5"/>
        <v>0</v>
      </c>
      <c r="J46" s="36"/>
      <c r="K46" s="109"/>
      <c r="L46" s="115"/>
    </row>
    <row r="47" spans="1:12" ht="15.75">
      <c r="A47" s="37">
        <v>3</v>
      </c>
      <c r="B47" s="46" t="s">
        <v>43</v>
      </c>
      <c r="C47" s="29"/>
      <c r="D47" s="21"/>
      <c r="E47" s="37"/>
      <c r="F47" s="55" t="s">
        <v>78</v>
      </c>
      <c r="G47" s="55" t="s">
        <v>79</v>
      </c>
      <c r="H47" s="56"/>
      <c r="I47" s="56" t="s">
        <v>24</v>
      </c>
      <c r="J47" s="56">
        <v>10.9</v>
      </c>
      <c r="K47" s="109" t="s">
        <v>22</v>
      </c>
      <c r="L47" s="115"/>
    </row>
    <row r="48" spans="1:12" ht="15.75">
      <c r="A48" s="5">
        <v>1</v>
      </c>
      <c r="B48" s="47"/>
      <c r="C48" s="31"/>
      <c r="D48" s="14"/>
      <c r="E48" s="11"/>
      <c r="F48" s="32"/>
      <c r="G48" s="33"/>
      <c r="H48" s="33"/>
      <c r="I48" s="16">
        <f t="shared" ref="I48:I53" si="6">SUM(F48:H48)</f>
        <v>0</v>
      </c>
      <c r="J48" s="36"/>
      <c r="K48" s="109"/>
      <c r="L48" s="115">
        <f>SUM(K48:K53)</f>
        <v>0</v>
      </c>
    </row>
    <row r="49" spans="1:12" ht="15.75">
      <c r="A49" s="5">
        <v>1</v>
      </c>
      <c r="B49" s="47"/>
      <c r="C49" s="31"/>
      <c r="D49" s="14"/>
      <c r="E49" s="11"/>
      <c r="F49" s="32"/>
      <c r="G49" s="32"/>
      <c r="H49" s="32"/>
      <c r="I49" s="16">
        <f t="shared" si="6"/>
        <v>0</v>
      </c>
      <c r="J49" s="36"/>
      <c r="K49" s="109"/>
      <c r="L49" s="115"/>
    </row>
    <row r="50" spans="1:12" ht="15.75">
      <c r="A50" s="5">
        <v>1</v>
      </c>
      <c r="B50" s="47"/>
      <c r="C50" s="31"/>
      <c r="D50" s="14"/>
      <c r="E50" s="11"/>
      <c r="F50" s="32"/>
      <c r="G50" s="32"/>
      <c r="H50" s="32"/>
      <c r="I50" s="16">
        <f t="shared" si="6"/>
        <v>0</v>
      </c>
      <c r="J50" s="36"/>
      <c r="K50" s="109"/>
      <c r="L50" s="115"/>
    </row>
    <row r="51" spans="1:12" ht="15.75">
      <c r="A51" s="5">
        <v>1</v>
      </c>
      <c r="B51" s="47"/>
      <c r="C51" s="31"/>
      <c r="D51" s="14"/>
      <c r="E51" s="11"/>
      <c r="F51" s="32"/>
      <c r="G51" s="33"/>
      <c r="H51" s="33"/>
      <c r="I51" s="16">
        <f t="shared" si="6"/>
        <v>0</v>
      </c>
      <c r="J51" s="36"/>
      <c r="K51" s="109"/>
      <c r="L51" s="115"/>
    </row>
    <row r="52" spans="1:12" ht="15.75">
      <c r="A52" s="5">
        <v>1</v>
      </c>
      <c r="B52" s="47"/>
      <c r="C52" s="31"/>
      <c r="D52" s="14"/>
      <c r="E52" s="11"/>
      <c r="F52" s="32"/>
      <c r="G52" s="33"/>
      <c r="H52" s="33"/>
      <c r="I52" s="16">
        <f t="shared" si="6"/>
        <v>0</v>
      </c>
      <c r="J52" s="36"/>
      <c r="K52" s="109"/>
      <c r="L52" s="115"/>
    </row>
    <row r="53" spans="1:12" ht="15.75">
      <c r="A53" s="5">
        <v>0</v>
      </c>
      <c r="B53" s="47"/>
      <c r="C53" s="31"/>
      <c r="D53" s="14"/>
      <c r="E53" s="11"/>
      <c r="F53" s="32"/>
      <c r="G53" s="32"/>
      <c r="H53" s="32"/>
      <c r="I53" s="16">
        <f t="shared" si="6"/>
        <v>0</v>
      </c>
      <c r="J53" s="36"/>
      <c r="K53" s="109"/>
      <c r="L53" s="115"/>
    </row>
    <row r="54" spans="1:12" ht="15.75">
      <c r="A54" s="37">
        <v>3</v>
      </c>
      <c r="B54" s="46" t="s">
        <v>43</v>
      </c>
      <c r="C54" s="29"/>
      <c r="D54" s="21"/>
      <c r="E54" s="37"/>
      <c r="F54" s="55" t="s">
        <v>78</v>
      </c>
      <c r="G54" s="55" t="s">
        <v>79</v>
      </c>
      <c r="H54" s="56"/>
      <c r="I54" s="56" t="s">
        <v>24</v>
      </c>
      <c r="J54" s="56">
        <v>10.9</v>
      </c>
      <c r="K54" s="109" t="s">
        <v>22</v>
      </c>
      <c r="L54" s="115"/>
    </row>
    <row r="55" spans="1:12" ht="15.75">
      <c r="A55" s="5">
        <v>2</v>
      </c>
      <c r="B55" s="47"/>
      <c r="C55" s="26"/>
      <c r="D55" s="14"/>
      <c r="E55" s="11"/>
      <c r="F55" s="16"/>
      <c r="G55" s="15"/>
      <c r="H55" s="15"/>
      <c r="I55" s="16">
        <f t="shared" ref="I55:I60" si="7">SUM(F55:H55)</f>
        <v>0</v>
      </c>
      <c r="J55" s="36" t="s">
        <v>22</v>
      </c>
      <c r="K55" s="109"/>
      <c r="L55" s="115">
        <f>SUM(K55:K60)</f>
        <v>0</v>
      </c>
    </row>
    <row r="56" spans="1:12" ht="15.75">
      <c r="A56" s="5">
        <v>2</v>
      </c>
      <c r="B56" s="90"/>
      <c r="C56" s="93"/>
      <c r="D56" s="14"/>
      <c r="E56" s="11"/>
      <c r="F56" s="16"/>
      <c r="G56" s="15"/>
      <c r="H56" s="15"/>
      <c r="I56" s="16">
        <f t="shared" si="7"/>
        <v>0</v>
      </c>
      <c r="J56" s="36" t="s">
        <v>22</v>
      </c>
      <c r="K56" s="109"/>
      <c r="L56" s="115"/>
    </row>
    <row r="57" spans="1:12" ht="15.75">
      <c r="A57" s="5">
        <v>1</v>
      </c>
      <c r="B57" s="47"/>
      <c r="C57" s="26"/>
      <c r="D57" s="14"/>
      <c r="E57" s="11"/>
      <c r="F57" s="16"/>
      <c r="G57" s="15"/>
      <c r="H57" s="15"/>
      <c r="I57" s="16">
        <f t="shared" si="7"/>
        <v>0</v>
      </c>
      <c r="J57" s="36" t="s">
        <v>22</v>
      </c>
      <c r="K57" s="109"/>
      <c r="L57" s="115"/>
    </row>
    <row r="58" spans="1:12" ht="15.75">
      <c r="A58" s="5">
        <v>1</v>
      </c>
      <c r="B58" s="90"/>
      <c r="C58" s="93"/>
      <c r="D58" s="14"/>
      <c r="E58" s="11"/>
      <c r="F58" s="16"/>
      <c r="G58" s="16"/>
      <c r="H58" s="16"/>
      <c r="I58" s="16">
        <f t="shared" si="7"/>
        <v>0</v>
      </c>
      <c r="J58" s="36" t="s">
        <v>22</v>
      </c>
      <c r="K58" s="109"/>
      <c r="L58" s="115"/>
    </row>
    <row r="59" spans="1:12" ht="15.75">
      <c r="A59" s="5">
        <v>1</v>
      </c>
      <c r="B59" s="47"/>
      <c r="C59" s="26"/>
      <c r="D59" s="14"/>
      <c r="E59" s="11"/>
      <c r="F59" s="16"/>
      <c r="G59" s="15"/>
      <c r="H59" s="15"/>
      <c r="I59" s="16">
        <f t="shared" si="7"/>
        <v>0</v>
      </c>
      <c r="J59" s="36"/>
      <c r="K59" s="109"/>
      <c r="L59" s="115"/>
    </row>
    <row r="60" spans="1:12" ht="15.75">
      <c r="A60" s="5">
        <v>1</v>
      </c>
      <c r="B60" s="47"/>
      <c r="C60" s="26"/>
      <c r="D60" s="14"/>
      <c r="E60" s="11"/>
      <c r="F60" s="16"/>
      <c r="G60" s="15"/>
      <c r="H60" s="15"/>
      <c r="I60" s="16">
        <f t="shared" si="7"/>
        <v>0</v>
      </c>
      <c r="J60" s="36"/>
      <c r="K60" s="109"/>
      <c r="L60" s="115"/>
    </row>
    <row r="61" spans="1:12" ht="15.75">
      <c r="A61" s="37">
        <v>3</v>
      </c>
      <c r="B61" s="46" t="s">
        <v>43</v>
      </c>
      <c r="C61" s="29"/>
      <c r="D61" s="21"/>
      <c r="E61" s="37"/>
      <c r="F61" s="55" t="s">
        <v>78</v>
      </c>
      <c r="G61" s="55" t="s">
        <v>79</v>
      </c>
      <c r="H61" s="56"/>
      <c r="I61" s="56" t="s">
        <v>24</v>
      </c>
      <c r="J61" s="56">
        <v>10.9</v>
      </c>
      <c r="K61" s="109"/>
      <c r="L61" s="115"/>
    </row>
    <row r="62" spans="1:12" ht="15.75">
      <c r="A62" s="5">
        <v>2</v>
      </c>
      <c r="B62" s="47"/>
      <c r="C62" s="26"/>
      <c r="D62" s="14"/>
      <c r="E62" s="11"/>
      <c r="F62" s="16"/>
      <c r="G62" s="15"/>
      <c r="H62" s="15"/>
      <c r="I62" s="16">
        <f t="shared" ref="I62:I67" si="8">SUM(F62:H62)</f>
        <v>0</v>
      </c>
      <c r="J62" s="36"/>
      <c r="K62" s="109"/>
      <c r="L62" s="115">
        <f>SUM(K62:K67)</f>
        <v>0</v>
      </c>
    </row>
    <row r="63" spans="1:12" ht="15.75">
      <c r="A63" s="5">
        <v>2</v>
      </c>
      <c r="B63" s="47"/>
      <c r="C63" s="26"/>
      <c r="D63" s="14"/>
      <c r="E63" s="11"/>
      <c r="F63" s="13"/>
      <c r="G63" s="13"/>
      <c r="H63" s="13"/>
      <c r="I63" s="16">
        <f t="shared" si="8"/>
        <v>0</v>
      </c>
      <c r="J63" s="36"/>
      <c r="K63" s="109"/>
      <c r="L63" s="115"/>
    </row>
    <row r="64" spans="1:12" ht="15.75">
      <c r="A64" s="5">
        <v>1</v>
      </c>
      <c r="B64" s="47"/>
      <c r="C64" s="26"/>
      <c r="D64" s="14"/>
      <c r="E64" s="11"/>
      <c r="F64" s="32"/>
      <c r="G64" s="32"/>
      <c r="H64" s="32"/>
      <c r="I64" s="16">
        <f t="shared" si="8"/>
        <v>0</v>
      </c>
      <c r="J64" s="36"/>
      <c r="K64" s="109"/>
      <c r="L64" s="115"/>
    </row>
    <row r="65" spans="1:12" ht="15.75">
      <c r="A65" s="5">
        <v>1</v>
      </c>
      <c r="B65" s="47"/>
      <c r="C65" s="26"/>
      <c r="D65" s="14"/>
      <c r="E65" s="11"/>
      <c r="F65" s="16"/>
      <c r="G65" s="15"/>
      <c r="H65" s="15"/>
      <c r="I65" s="16">
        <f t="shared" si="8"/>
        <v>0</v>
      </c>
      <c r="J65" s="36"/>
      <c r="K65" s="109"/>
      <c r="L65" s="115"/>
    </row>
    <row r="66" spans="1:12" ht="15.75">
      <c r="A66" s="5">
        <v>1</v>
      </c>
      <c r="B66" s="47"/>
      <c r="C66" s="26"/>
      <c r="D66" s="14"/>
      <c r="E66" s="11"/>
      <c r="F66" s="16"/>
      <c r="G66" s="15"/>
      <c r="H66" s="15"/>
      <c r="I66" s="16">
        <f t="shared" si="8"/>
        <v>0</v>
      </c>
      <c r="J66" s="36"/>
      <c r="K66" s="109"/>
      <c r="L66" s="115"/>
    </row>
    <row r="67" spans="1:12" ht="15.75">
      <c r="A67" s="5">
        <v>1</v>
      </c>
      <c r="B67" s="47"/>
      <c r="C67" s="26"/>
      <c r="D67" s="14"/>
      <c r="E67" s="11"/>
      <c r="F67" s="16"/>
      <c r="G67" s="15"/>
      <c r="H67" s="15"/>
      <c r="I67" s="16">
        <f t="shared" si="8"/>
        <v>0</v>
      </c>
      <c r="J67" s="36"/>
      <c r="K67" s="109"/>
      <c r="L67" s="115"/>
    </row>
    <row r="68" spans="1:12" ht="15.75">
      <c r="A68" s="37">
        <v>3</v>
      </c>
      <c r="B68" s="46" t="s">
        <v>43</v>
      </c>
      <c r="C68" s="29"/>
      <c r="D68" s="21"/>
      <c r="E68" s="37"/>
      <c r="F68" s="55" t="s">
        <v>78</v>
      </c>
      <c r="G68" s="55" t="s">
        <v>79</v>
      </c>
      <c r="H68" s="56"/>
      <c r="I68" s="56" t="s">
        <v>24</v>
      </c>
      <c r="J68" s="56">
        <v>10.9</v>
      </c>
      <c r="K68" s="109"/>
      <c r="L68" s="115"/>
    </row>
    <row r="69" spans="1:12" ht="15.75">
      <c r="A69" s="5">
        <v>2</v>
      </c>
      <c r="B69" s="47"/>
      <c r="C69" s="26"/>
      <c r="D69" s="14"/>
      <c r="E69" s="11"/>
      <c r="F69" s="13"/>
      <c r="G69" s="13"/>
      <c r="H69" s="13"/>
      <c r="I69" s="16">
        <f t="shared" ref="I69:I74" si="9">SUM(F69:H69)</f>
        <v>0</v>
      </c>
      <c r="J69" s="36"/>
      <c r="K69" s="109"/>
      <c r="L69" s="115">
        <f>SUM(K69:K74)</f>
        <v>0</v>
      </c>
    </row>
    <row r="70" spans="1:12" ht="15.75">
      <c r="A70" s="5">
        <v>2</v>
      </c>
      <c r="B70" s="47"/>
      <c r="C70" s="26"/>
      <c r="D70" s="14"/>
      <c r="E70" s="11"/>
      <c r="F70" s="13"/>
      <c r="G70" s="13"/>
      <c r="H70" s="13"/>
      <c r="I70" s="16">
        <f t="shared" si="9"/>
        <v>0</v>
      </c>
      <c r="J70" s="36"/>
      <c r="K70" s="109"/>
      <c r="L70" s="115"/>
    </row>
    <row r="71" spans="1:12" ht="15.75">
      <c r="A71" s="5">
        <v>1</v>
      </c>
      <c r="B71" s="47"/>
      <c r="C71" s="26"/>
      <c r="D71" s="14"/>
      <c r="E71" s="11"/>
      <c r="F71" s="13"/>
      <c r="G71" s="13"/>
      <c r="H71" s="13"/>
      <c r="I71" s="16">
        <f t="shared" si="9"/>
        <v>0</v>
      </c>
      <c r="J71" s="36"/>
      <c r="K71" s="109"/>
      <c r="L71" s="115"/>
    </row>
    <row r="72" spans="1:12" ht="15.75">
      <c r="A72" s="5">
        <v>1</v>
      </c>
      <c r="B72" s="47"/>
      <c r="C72" s="26"/>
      <c r="D72" s="14"/>
      <c r="E72" s="11"/>
      <c r="F72" s="16"/>
      <c r="G72" s="15"/>
      <c r="H72" s="15"/>
      <c r="I72" s="16">
        <f t="shared" si="9"/>
        <v>0</v>
      </c>
      <c r="J72" s="66"/>
      <c r="K72" s="109"/>
      <c r="L72" s="115"/>
    </row>
    <row r="73" spans="1:12" ht="15.75">
      <c r="A73" s="5">
        <v>1</v>
      </c>
      <c r="B73" s="47"/>
      <c r="C73" s="26"/>
      <c r="D73" s="14"/>
      <c r="E73" s="11"/>
      <c r="F73" s="13"/>
      <c r="G73" s="13"/>
      <c r="H73" s="13"/>
      <c r="I73" s="16">
        <f t="shared" si="9"/>
        <v>0</v>
      </c>
      <c r="J73" s="36"/>
      <c r="K73" s="109" t="s">
        <v>22</v>
      </c>
      <c r="L73" s="115"/>
    </row>
    <row r="74" spans="1:12" ht="15.75">
      <c r="A74" s="5">
        <v>2</v>
      </c>
      <c r="B74" s="47"/>
      <c r="C74" s="26"/>
      <c r="D74" s="14"/>
      <c r="E74" s="11"/>
      <c r="F74" s="13"/>
      <c r="G74" s="13"/>
      <c r="H74" s="13"/>
      <c r="I74" s="16">
        <f t="shared" si="9"/>
        <v>0</v>
      </c>
      <c r="J74" s="66"/>
      <c r="K74" s="109" t="s">
        <v>22</v>
      </c>
      <c r="L74" s="115" t="s">
        <v>22</v>
      </c>
    </row>
    <row r="75" spans="1:12" ht="15.75">
      <c r="A75" s="37">
        <v>3</v>
      </c>
      <c r="B75" s="46" t="s">
        <v>43</v>
      </c>
      <c r="C75" s="29"/>
      <c r="D75" s="21"/>
      <c r="E75" s="37"/>
      <c r="F75" s="55" t="s">
        <v>78</v>
      </c>
      <c r="G75" s="55" t="s">
        <v>79</v>
      </c>
      <c r="H75" s="56"/>
      <c r="I75" s="56" t="s">
        <v>24</v>
      </c>
      <c r="J75" s="56">
        <v>10.9</v>
      </c>
      <c r="K75" s="109" t="s">
        <v>22</v>
      </c>
      <c r="L75" s="115"/>
    </row>
    <row r="76" spans="1:12" ht="15.75">
      <c r="A76" s="5">
        <v>2</v>
      </c>
      <c r="B76" s="47"/>
      <c r="C76" s="26"/>
      <c r="D76" s="14"/>
      <c r="E76" s="11"/>
      <c r="F76" s="13"/>
      <c r="G76" s="13"/>
      <c r="H76" s="13"/>
      <c r="I76" s="16">
        <f t="shared" ref="I76:I81" si="10">SUM(F76:H76)</f>
        <v>0</v>
      </c>
      <c r="J76" s="36"/>
      <c r="K76" s="109"/>
      <c r="L76" s="115">
        <f>SUM(K76:K81)</f>
        <v>0</v>
      </c>
    </row>
    <row r="77" spans="1:12" ht="15.75">
      <c r="A77" s="5">
        <v>2</v>
      </c>
      <c r="B77" s="47"/>
      <c r="C77" s="94"/>
      <c r="D77" s="14"/>
      <c r="E77" s="11"/>
      <c r="F77" s="16"/>
      <c r="G77" s="15"/>
      <c r="H77" s="15"/>
      <c r="I77" s="16">
        <f t="shared" si="10"/>
        <v>0</v>
      </c>
      <c r="J77" s="36"/>
      <c r="K77" s="109"/>
      <c r="L77" s="115"/>
    </row>
    <row r="78" spans="1:12" ht="15.75">
      <c r="A78" s="5">
        <v>2</v>
      </c>
      <c r="B78" s="47"/>
      <c r="C78" s="26"/>
      <c r="D78" s="14"/>
      <c r="E78" s="11"/>
      <c r="F78" s="13"/>
      <c r="G78" s="13"/>
      <c r="H78" s="13"/>
      <c r="I78" s="16">
        <f t="shared" si="10"/>
        <v>0</v>
      </c>
      <c r="J78" s="36"/>
      <c r="K78" s="109"/>
      <c r="L78" s="115"/>
    </row>
    <row r="79" spans="1:12" ht="15.75">
      <c r="A79" s="5">
        <v>2</v>
      </c>
      <c r="B79" s="47"/>
      <c r="C79" s="26"/>
      <c r="D79" s="14"/>
      <c r="E79" s="11"/>
      <c r="F79" s="13"/>
      <c r="G79" s="13"/>
      <c r="H79" s="13"/>
      <c r="I79" s="16">
        <f t="shared" si="10"/>
        <v>0</v>
      </c>
      <c r="J79" s="36"/>
      <c r="K79" s="109"/>
      <c r="L79" s="115"/>
    </row>
    <row r="80" spans="1:12" ht="15.75">
      <c r="A80" s="5">
        <v>1</v>
      </c>
      <c r="B80" s="47"/>
      <c r="C80" s="89"/>
      <c r="D80" s="14"/>
      <c r="E80" s="11"/>
      <c r="F80" s="13"/>
      <c r="G80" s="13"/>
      <c r="H80" s="13"/>
      <c r="I80" s="16">
        <f t="shared" si="10"/>
        <v>0</v>
      </c>
      <c r="J80" s="36"/>
      <c r="K80" s="109"/>
      <c r="L80" s="115"/>
    </row>
    <row r="81" spans="1:12" ht="15.75">
      <c r="A81" s="5">
        <v>0</v>
      </c>
      <c r="B81" s="47"/>
      <c r="C81" s="26"/>
      <c r="D81" s="14"/>
      <c r="E81" s="11"/>
      <c r="F81" s="13"/>
      <c r="G81" s="13"/>
      <c r="H81" s="13"/>
      <c r="I81" s="16">
        <f t="shared" si="10"/>
        <v>0</v>
      </c>
      <c r="J81" s="36"/>
      <c r="K81" s="109"/>
      <c r="L81" s="115"/>
    </row>
    <row r="82" spans="1:12" ht="15.75">
      <c r="A82" s="37">
        <v>3</v>
      </c>
      <c r="B82" s="46"/>
      <c r="C82" s="29"/>
      <c r="D82" s="21"/>
      <c r="E82" s="37"/>
      <c r="F82" s="55" t="s">
        <v>78</v>
      </c>
      <c r="G82" s="55" t="s">
        <v>79</v>
      </c>
      <c r="H82" s="56"/>
      <c r="I82" s="56" t="s">
        <v>24</v>
      </c>
      <c r="J82" s="56">
        <v>10.9</v>
      </c>
      <c r="K82" s="109" t="s">
        <v>22</v>
      </c>
      <c r="L82" s="115"/>
    </row>
    <row r="83" spans="1:12" ht="15.75">
      <c r="A83" s="5">
        <v>1</v>
      </c>
      <c r="B83" s="90"/>
      <c r="C83" s="93"/>
      <c r="D83" s="14"/>
      <c r="E83" s="11"/>
      <c r="F83" s="16"/>
      <c r="G83" s="15"/>
      <c r="H83" s="15"/>
      <c r="I83" s="16">
        <f t="shared" ref="I83:I88" si="11">SUM(F83:H83)</f>
        <v>0</v>
      </c>
      <c r="J83" s="36"/>
      <c r="K83" s="109"/>
      <c r="L83" s="115"/>
    </row>
    <row r="84" spans="1:12" ht="15.75">
      <c r="A84" s="5">
        <v>1</v>
      </c>
      <c r="B84" s="48"/>
      <c r="C84" s="31"/>
      <c r="D84" s="14"/>
      <c r="E84" s="11"/>
      <c r="F84" s="32"/>
      <c r="G84" s="32"/>
      <c r="H84" s="32"/>
      <c r="I84" s="16">
        <f t="shared" si="11"/>
        <v>0</v>
      </c>
      <c r="J84" s="36"/>
      <c r="K84" s="109" t="s">
        <v>22</v>
      </c>
      <c r="L84" s="115">
        <f>SUM(K83:K87)</f>
        <v>0</v>
      </c>
    </row>
    <row r="85" spans="1:12" ht="15.75">
      <c r="A85" s="5">
        <v>2</v>
      </c>
      <c r="B85" s="47"/>
      <c r="C85" s="157"/>
      <c r="D85" s="14"/>
      <c r="E85" s="11"/>
      <c r="F85" s="32"/>
      <c r="G85" s="32"/>
      <c r="H85" s="32"/>
      <c r="I85" s="16">
        <f t="shared" si="11"/>
        <v>0</v>
      </c>
      <c r="J85" s="66" t="s">
        <v>22</v>
      </c>
      <c r="K85" s="109" t="s">
        <v>22</v>
      </c>
      <c r="L85" s="115"/>
    </row>
    <row r="86" spans="1:12" ht="15.75">
      <c r="A86" s="5">
        <v>1</v>
      </c>
      <c r="B86" s="48"/>
      <c r="C86" s="31"/>
      <c r="D86" s="14"/>
      <c r="E86" s="11"/>
      <c r="F86" s="13"/>
      <c r="G86" s="13"/>
      <c r="H86" s="13"/>
      <c r="I86" s="16">
        <f t="shared" si="11"/>
        <v>0</v>
      </c>
      <c r="J86" s="36"/>
      <c r="K86" s="109"/>
      <c r="L86" s="115"/>
    </row>
    <row r="87" spans="1:12" ht="15.75">
      <c r="A87" s="5">
        <v>1</v>
      </c>
      <c r="B87" s="47"/>
      <c r="C87" s="31"/>
      <c r="D87" s="14"/>
      <c r="E87" s="11"/>
      <c r="F87" s="32"/>
      <c r="G87" s="32"/>
      <c r="H87" s="32"/>
      <c r="I87" s="16">
        <f t="shared" si="11"/>
        <v>0</v>
      </c>
      <c r="J87" s="36"/>
      <c r="K87" s="109"/>
      <c r="L87" s="115"/>
    </row>
    <row r="88" spans="1:12" ht="15.75">
      <c r="A88" s="5">
        <v>1</v>
      </c>
      <c r="B88" s="47"/>
      <c r="C88" s="31"/>
      <c r="D88" s="14"/>
      <c r="E88" s="11"/>
      <c r="F88" s="32"/>
      <c r="G88" s="32"/>
      <c r="H88" s="32"/>
      <c r="I88" s="16">
        <f t="shared" si="11"/>
        <v>0</v>
      </c>
      <c r="J88" s="36"/>
      <c r="K88" s="109" t="s">
        <v>22</v>
      </c>
      <c r="L88" s="115"/>
    </row>
    <row r="89" spans="1:12" ht="15.75">
      <c r="A89" s="57" t="s">
        <v>80</v>
      </c>
      <c r="B89" s="49">
        <v>1</v>
      </c>
      <c r="C89" s="24" t="s">
        <v>99</v>
      </c>
      <c r="D89" s="25" t="s">
        <v>42</v>
      </c>
      <c r="E89" s="18"/>
      <c r="F89" s="54" t="s">
        <v>78</v>
      </c>
      <c r="G89" s="54" t="s">
        <v>79</v>
      </c>
      <c r="H89" s="54"/>
      <c r="I89" s="35" t="s">
        <v>24</v>
      </c>
      <c r="J89" s="35" t="s">
        <v>30</v>
      </c>
      <c r="K89" s="109"/>
      <c r="L89" s="115"/>
    </row>
    <row r="90" spans="1:12" ht="15.75">
      <c r="A90" s="57" t="s">
        <v>80</v>
      </c>
      <c r="B90" s="49">
        <v>2</v>
      </c>
      <c r="C90" s="24" t="s">
        <v>74</v>
      </c>
      <c r="D90" s="25" t="s">
        <v>42</v>
      </c>
      <c r="E90" s="18"/>
      <c r="F90" s="54" t="s">
        <v>78</v>
      </c>
      <c r="G90" s="54" t="s">
        <v>79</v>
      </c>
      <c r="H90" s="54"/>
      <c r="I90" s="35" t="s">
        <v>24</v>
      </c>
      <c r="J90" s="35" t="s">
        <v>30</v>
      </c>
      <c r="K90" s="109"/>
      <c r="L90" s="115"/>
    </row>
    <row r="91" spans="1:12" ht="15.75">
      <c r="A91" s="57" t="s">
        <v>80</v>
      </c>
      <c r="B91" s="49">
        <v>3</v>
      </c>
      <c r="C91" s="27" t="s">
        <v>75</v>
      </c>
      <c r="D91" s="25" t="s">
        <v>42</v>
      </c>
      <c r="E91" s="18"/>
      <c r="F91" s="54" t="s">
        <v>78</v>
      </c>
      <c r="G91" s="54" t="s">
        <v>79</v>
      </c>
      <c r="H91" s="54"/>
      <c r="I91" s="35" t="s">
        <v>24</v>
      </c>
      <c r="J91" s="35" t="s">
        <v>30</v>
      </c>
      <c r="K91" s="109"/>
      <c r="L91" s="115"/>
    </row>
    <row r="92" spans="1:12" ht="24">
      <c r="A92" s="57" t="s">
        <v>80</v>
      </c>
      <c r="B92" s="49">
        <v>4</v>
      </c>
      <c r="C92" s="24" t="s">
        <v>97</v>
      </c>
      <c r="D92" s="25" t="s">
        <v>42</v>
      </c>
      <c r="E92" s="18"/>
      <c r="F92" s="54" t="s">
        <v>78</v>
      </c>
      <c r="G92" s="54" t="s">
        <v>79</v>
      </c>
      <c r="H92" s="54"/>
      <c r="I92" s="35" t="s">
        <v>24</v>
      </c>
      <c r="J92" s="35" t="s">
        <v>30</v>
      </c>
      <c r="K92" s="109"/>
      <c r="L92" s="115"/>
    </row>
    <row r="93" spans="1:12" ht="15.75">
      <c r="A93" s="57" t="s">
        <v>80</v>
      </c>
      <c r="B93" s="51">
        <v>5</v>
      </c>
      <c r="C93" s="28" t="s">
        <v>98</v>
      </c>
      <c r="D93" s="25" t="s">
        <v>42</v>
      </c>
      <c r="E93" s="18"/>
      <c r="F93" s="54" t="s">
        <v>78</v>
      </c>
      <c r="G93" s="54" t="s">
        <v>79</v>
      </c>
      <c r="H93" s="54"/>
      <c r="I93" s="35" t="s">
        <v>24</v>
      </c>
      <c r="J93" s="35" t="s">
        <v>30</v>
      </c>
      <c r="K93" s="109"/>
      <c r="L93" s="115"/>
    </row>
    <row r="94" spans="1:12" ht="15.75">
      <c r="A94" s="57" t="s">
        <v>80</v>
      </c>
      <c r="B94" s="50">
        <v>6</v>
      </c>
      <c r="C94" s="27" t="s">
        <v>77</v>
      </c>
      <c r="D94" s="25" t="s">
        <v>42</v>
      </c>
      <c r="E94" s="18"/>
      <c r="F94" s="54" t="s">
        <v>78</v>
      </c>
      <c r="G94" s="54" t="s">
        <v>79</v>
      </c>
      <c r="H94" s="54"/>
      <c r="I94" s="35" t="s">
        <v>24</v>
      </c>
      <c r="J94" s="35" t="s">
        <v>30</v>
      </c>
      <c r="K94" s="111"/>
      <c r="L94" s="117"/>
    </row>
    <row r="95" spans="1:12" ht="15.75">
      <c r="K95" s="112"/>
      <c r="L95" s="118"/>
    </row>
    <row r="96" spans="1:12" ht="15.75" customHeight="1">
      <c r="K96" s="112"/>
      <c r="L96" s="118"/>
    </row>
    <row r="97" spans="1:12" ht="15.75">
      <c r="K97" s="112"/>
      <c r="L97" s="118"/>
    </row>
    <row r="98" spans="1:12" ht="15.75">
      <c r="B98" s="144"/>
      <c r="C98" s="144"/>
      <c r="D98" s="144"/>
      <c r="E98" s="144"/>
      <c r="F98" s="144"/>
      <c r="G98" s="144"/>
      <c r="H98" s="144"/>
      <c r="I98" s="144"/>
      <c r="J98" s="144"/>
      <c r="K98" s="109"/>
      <c r="L98" s="314"/>
    </row>
    <row r="99" spans="1:12" ht="16.5">
      <c r="B99" s="229"/>
      <c r="C99" s="30"/>
      <c r="D99" s="144"/>
      <c r="E99" s="230"/>
      <c r="F99" s="231"/>
      <c r="G99" s="232"/>
      <c r="H99" s="232"/>
      <c r="I99" s="232"/>
      <c r="J99" s="233"/>
      <c r="K99" s="109"/>
      <c r="L99" s="314"/>
    </row>
    <row r="100" spans="1:12" ht="15.75">
      <c r="B100" s="75" t="s">
        <v>76</v>
      </c>
      <c r="C100" s="76"/>
      <c r="D100" s="77"/>
      <c r="E100" s="78"/>
      <c r="F100" s="78"/>
      <c r="G100" s="317"/>
      <c r="H100" s="317"/>
      <c r="I100" s="318"/>
      <c r="J100" s="143"/>
      <c r="K100" s="319"/>
      <c r="L100" s="314"/>
    </row>
    <row r="101" spans="1:12" ht="15.75">
      <c r="A101" s="67"/>
      <c r="B101" s="68" t="s">
        <v>80</v>
      </c>
      <c r="C101" s="69" t="s">
        <v>0</v>
      </c>
      <c r="D101" s="69" t="s">
        <v>1</v>
      </c>
      <c r="E101" s="73"/>
      <c r="F101" s="316"/>
      <c r="G101" s="109"/>
      <c r="H101" s="314"/>
      <c r="I101" s="144"/>
      <c r="J101" s="144"/>
      <c r="K101" s="144"/>
      <c r="L101" s="144"/>
    </row>
    <row r="102" spans="1:12" ht="15.75">
      <c r="A102" s="57"/>
      <c r="B102" s="49"/>
      <c r="C102" s="24" t="s">
        <v>99</v>
      </c>
      <c r="D102" s="25" t="s">
        <v>42</v>
      </c>
      <c r="E102" s="35" t="s">
        <v>24</v>
      </c>
      <c r="F102" s="35" t="s">
        <v>30</v>
      </c>
      <c r="G102" s="112"/>
      <c r="H102" s="118"/>
      <c r="J102" s="288"/>
      <c r="K102" s="216" t="s">
        <v>144</v>
      </c>
    </row>
    <row r="103" spans="1:12" ht="15.75">
      <c r="A103" s="5"/>
      <c r="B103" s="285">
        <v>1</v>
      </c>
      <c r="C103" s="277"/>
      <c r="D103" s="270"/>
      <c r="E103" s="266"/>
      <c r="F103" s="66">
        <v>30</v>
      </c>
      <c r="G103" s="112"/>
      <c r="H103" s="118"/>
      <c r="J103" s="284"/>
      <c r="K103" s="216" t="s">
        <v>146</v>
      </c>
    </row>
    <row r="104" spans="1:12" ht="15.75">
      <c r="A104" s="5"/>
      <c r="B104" s="286">
        <v>2</v>
      </c>
      <c r="C104" s="278"/>
      <c r="D104" s="270"/>
      <c r="E104" s="265"/>
      <c r="F104" s="66">
        <v>26</v>
      </c>
      <c r="G104" s="112"/>
      <c r="H104" s="118"/>
    </row>
    <row r="105" spans="1:12" ht="15.75">
      <c r="A105" s="5"/>
      <c r="B105" s="287">
        <v>3</v>
      </c>
      <c r="C105" s="279"/>
      <c r="D105" s="270"/>
      <c r="E105" s="266"/>
      <c r="F105" s="66">
        <v>23</v>
      </c>
      <c r="G105" s="112"/>
      <c r="H105" s="118"/>
    </row>
    <row r="106" spans="1:12" ht="15.75">
      <c r="A106" s="5"/>
      <c r="B106" s="47">
        <v>4</v>
      </c>
      <c r="C106" s="278"/>
      <c r="D106" s="270"/>
      <c r="E106" s="265"/>
      <c r="F106" s="66">
        <v>21</v>
      </c>
      <c r="G106" s="112"/>
      <c r="H106" s="118"/>
    </row>
    <row r="107" spans="1:12" ht="15.75">
      <c r="A107" s="5"/>
      <c r="B107" s="47">
        <v>5</v>
      </c>
      <c r="C107" s="278"/>
      <c r="D107" s="272"/>
      <c r="E107" s="302"/>
      <c r="F107" s="66">
        <v>20</v>
      </c>
      <c r="G107" s="283"/>
      <c r="H107" s="118"/>
    </row>
    <row r="108" spans="1:12" ht="21" customHeight="1">
      <c r="A108" s="5"/>
      <c r="B108" s="47">
        <v>6</v>
      </c>
      <c r="C108" s="280"/>
      <c r="D108" s="272"/>
      <c r="E108" s="303"/>
      <c r="F108" s="66">
        <v>19</v>
      </c>
      <c r="G108" s="283"/>
      <c r="H108" s="118"/>
    </row>
    <row r="109" spans="1:12" ht="15.75">
      <c r="A109" s="5"/>
      <c r="B109" s="47">
        <v>7</v>
      </c>
      <c r="C109" s="281"/>
      <c r="D109" s="270"/>
      <c r="E109" s="292"/>
      <c r="F109" s="66">
        <v>18</v>
      </c>
      <c r="G109" s="112"/>
      <c r="H109" s="118"/>
    </row>
    <row r="110" spans="1:12" ht="15.75">
      <c r="A110" s="5"/>
      <c r="B110" s="47">
        <v>8</v>
      </c>
      <c r="C110" s="281"/>
      <c r="D110" s="270"/>
      <c r="E110" s="265"/>
      <c r="F110" s="66">
        <v>17</v>
      </c>
      <c r="G110" s="112"/>
      <c r="H110" s="118"/>
    </row>
    <row r="111" spans="1:12" ht="15.75">
      <c r="A111" s="5"/>
      <c r="B111" s="47">
        <v>9</v>
      </c>
      <c r="C111" s="278"/>
      <c r="D111" s="270"/>
      <c r="E111" s="265"/>
      <c r="F111" s="66">
        <v>16</v>
      </c>
      <c r="G111" s="112"/>
      <c r="H111" s="118"/>
    </row>
    <row r="112" spans="1:12" ht="15.75">
      <c r="A112" s="5"/>
      <c r="B112" s="47">
        <v>10</v>
      </c>
      <c r="C112" s="280"/>
      <c r="D112" s="270"/>
      <c r="E112" s="266"/>
      <c r="F112" s="66">
        <v>15</v>
      </c>
      <c r="G112" s="112"/>
      <c r="H112" s="118"/>
    </row>
    <row r="113" spans="1:8" ht="24.75" customHeight="1">
      <c r="A113" s="5"/>
      <c r="B113" s="47"/>
      <c r="C113" s="264"/>
      <c r="D113" s="270"/>
      <c r="E113" s="271"/>
      <c r="F113" s="66"/>
      <c r="G113" s="112"/>
      <c r="H113" s="118"/>
    </row>
    <row r="114" spans="1:8" ht="18" customHeight="1">
      <c r="A114" s="57"/>
      <c r="B114" s="49"/>
      <c r="C114" s="273" t="s">
        <v>74</v>
      </c>
      <c r="D114" s="274" t="s">
        <v>42</v>
      </c>
      <c r="E114" s="53" t="s">
        <v>24</v>
      </c>
      <c r="F114" s="53" t="s">
        <v>30</v>
      </c>
      <c r="G114" s="112"/>
      <c r="H114" s="118"/>
    </row>
    <row r="115" spans="1:8" ht="21" customHeight="1">
      <c r="A115" s="5"/>
      <c r="B115" s="285">
        <v>1</v>
      </c>
      <c r="C115" s="234"/>
      <c r="D115" s="270"/>
      <c r="E115" s="302"/>
      <c r="F115" s="66">
        <v>30</v>
      </c>
      <c r="G115" s="112"/>
      <c r="H115" s="118"/>
    </row>
    <row r="116" spans="1:8" ht="15.75">
      <c r="A116" s="5"/>
      <c r="B116" s="286">
        <v>2</v>
      </c>
      <c r="C116" s="234"/>
      <c r="D116" s="270"/>
      <c r="E116" s="302"/>
      <c r="F116" s="66">
        <v>26</v>
      </c>
      <c r="G116" s="112"/>
      <c r="H116" s="118"/>
    </row>
    <row r="117" spans="1:8" ht="18.75" customHeight="1">
      <c r="A117" s="5"/>
      <c r="B117" s="287">
        <v>3</v>
      </c>
      <c r="C117" s="234"/>
      <c r="D117" s="270"/>
      <c r="E117" s="291"/>
      <c r="F117" s="66">
        <v>23</v>
      </c>
      <c r="G117" s="109"/>
      <c r="H117" s="118"/>
    </row>
    <row r="118" spans="1:8" ht="19.5" customHeight="1">
      <c r="A118" s="5"/>
      <c r="B118" s="47">
        <v>4</v>
      </c>
      <c r="C118" s="234"/>
      <c r="D118" s="270"/>
      <c r="E118" s="271"/>
      <c r="F118" s="66"/>
      <c r="G118" s="109"/>
      <c r="H118" s="118"/>
    </row>
    <row r="119" spans="1:8" ht="15.75">
      <c r="A119" s="57"/>
      <c r="B119" s="49"/>
      <c r="C119" s="275" t="s">
        <v>75</v>
      </c>
      <c r="D119" s="274" t="s">
        <v>42</v>
      </c>
      <c r="E119" s="53" t="s">
        <v>24</v>
      </c>
      <c r="F119" s="53" t="s">
        <v>30</v>
      </c>
      <c r="G119" s="112"/>
      <c r="H119" s="118"/>
    </row>
    <row r="120" spans="1:8" ht="21.75" customHeight="1">
      <c r="A120" s="5"/>
      <c r="B120" s="285">
        <v>1</v>
      </c>
      <c r="C120" s="234"/>
      <c r="D120" s="270"/>
      <c r="E120" s="266"/>
      <c r="F120" s="66">
        <v>30</v>
      </c>
      <c r="G120" s="112"/>
      <c r="H120" s="118"/>
    </row>
    <row r="121" spans="1:8" ht="24" customHeight="1">
      <c r="A121" s="5"/>
      <c r="B121" s="286">
        <v>2</v>
      </c>
      <c r="C121" s="234"/>
      <c r="D121" s="270"/>
      <c r="E121" s="266"/>
      <c r="F121" s="66">
        <v>26</v>
      </c>
      <c r="G121" s="112"/>
      <c r="H121" s="118"/>
    </row>
    <row r="122" spans="1:8" ht="23.25" customHeight="1">
      <c r="A122" s="5"/>
      <c r="B122" s="287">
        <v>3</v>
      </c>
      <c r="C122" s="234"/>
      <c r="D122" s="270"/>
      <c r="E122" s="266"/>
      <c r="F122" s="66">
        <v>23</v>
      </c>
      <c r="G122" s="112"/>
      <c r="H122" s="118"/>
    </row>
    <row r="123" spans="1:8" ht="20.25" customHeight="1">
      <c r="A123" s="5"/>
      <c r="B123" s="47">
        <v>4</v>
      </c>
      <c r="C123" s="234"/>
      <c r="D123" s="270"/>
      <c r="E123" s="266"/>
      <c r="F123" s="66">
        <v>21</v>
      </c>
      <c r="G123" s="112"/>
      <c r="H123" s="118"/>
    </row>
    <row r="124" spans="1:8" ht="21" customHeight="1">
      <c r="A124" s="5"/>
      <c r="B124" s="47">
        <v>5</v>
      </c>
      <c r="C124" s="234"/>
      <c r="D124" s="270"/>
      <c r="E124" s="266"/>
      <c r="F124" s="66">
        <v>20</v>
      </c>
      <c r="G124" s="112"/>
      <c r="H124" s="118"/>
    </row>
    <row r="125" spans="1:8" ht="21" customHeight="1">
      <c r="A125" s="5"/>
      <c r="B125" s="47">
        <v>6</v>
      </c>
      <c r="C125" s="234"/>
      <c r="D125" s="270"/>
      <c r="E125" s="266"/>
      <c r="F125" s="66">
        <v>19</v>
      </c>
      <c r="G125" s="112"/>
      <c r="H125" s="118"/>
    </row>
    <row r="126" spans="1:8" ht="19.5" customHeight="1">
      <c r="A126" s="5"/>
      <c r="B126" s="47">
        <v>7</v>
      </c>
      <c r="C126" s="234"/>
      <c r="D126" s="270"/>
      <c r="E126" s="266"/>
      <c r="F126" s="66">
        <v>18</v>
      </c>
      <c r="G126" s="112"/>
      <c r="H126" s="118"/>
    </row>
    <row r="127" spans="1:8" ht="19.5" customHeight="1">
      <c r="A127" s="5"/>
      <c r="B127" s="47">
        <v>8</v>
      </c>
      <c r="C127" s="234"/>
      <c r="D127" s="270"/>
      <c r="E127" s="266"/>
      <c r="F127" s="66">
        <v>17</v>
      </c>
      <c r="G127" s="112"/>
      <c r="H127" s="118"/>
    </row>
    <row r="128" spans="1:8" ht="24" customHeight="1">
      <c r="A128" s="5"/>
      <c r="B128" s="47">
        <v>9</v>
      </c>
      <c r="C128" s="264"/>
      <c r="D128" s="270"/>
      <c r="E128" s="266"/>
      <c r="F128" s="66">
        <v>16</v>
      </c>
      <c r="G128" s="112"/>
      <c r="H128" s="118"/>
    </row>
    <row r="129" spans="1:8" ht="24">
      <c r="A129" s="57"/>
      <c r="B129" s="49"/>
      <c r="C129" s="273" t="s">
        <v>97</v>
      </c>
      <c r="D129" s="274" t="s">
        <v>42</v>
      </c>
      <c r="E129" s="53" t="s">
        <v>24</v>
      </c>
      <c r="F129" s="53" t="s">
        <v>30</v>
      </c>
      <c r="G129" s="112"/>
      <c r="H129" s="118"/>
    </row>
    <row r="130" spans="1:8" ht="16.5" customHeight="1">
      <c r="A130" s="5"/>
      <c r="B130" s="285">
        <v>1</v>
      </c>
      <c r="C130" s="234"/>
      <c r="D130" s="270"/>
      <c r="E130" s="266"/>
      <c r="F130" s="66">
        <v>30</v>
      </c>
      <c r="G130" s="112"/>
      <c r="H130" s="118"/>
    </row>
    <row r="131" spans="1:8" ht="18" customHeight="1">
      <c r="A131" s="5"/>
      <c r="B131" s="286">
        <v>2</v>
      </c>
      <c r="C131" s="234"/>
      <c r="D131" s="270"/>
      <c r="E131" s="266"/>
      <c r="F131" s="66">
        <v>26</v>
      </c>
      <c r="G131" s="112"/>
      <c r="H131" s="118"/>
    </row>
    <row r="132" spans="1:8" ht="18" customHeight="1">
      <c r="A132" s="5"/>
      <c r="B132" s="287">
        <v>3</v>
      </c>
      <c r="C132" s="234"/>
      <c r="D132" s="270"/>
      <c r="E132" s="266"/>
      <c r="F132" s="66">
        <v>23</v>
      </c>
      <c r="G132" s="112"/>
      <c r="H132" s="118"/>
    </row>
    <row r="133" spans="1:8" ht="15.75">
      <c r="A133" s="5"/>
      <c r="B133" s="47">
        <v>4</v>
      </c>
      <c r="C133" s="234"/>
      <c r="D133" s="270"/>
      <c r="E133" s="266"/>
      <c r="F133" s="66">
        <v>21</v>
      </c>
      <c r="G133" s="112"/>
      <c r="H133" s="118"/>
    </row>
    <row r="134" spans="1:8" ht="15.75">
      <c r="A134" s="5"/>
      <c r="B134" s="90">
        <v>5</v>
      </c>
      <c r="C134" s="234"/>
      <c r="D134" s="270"/>
      <c r="E134" s="266"/>
      <c r="F134" s="66">
        <v>20</v>
      </c>
      <c r="G134" s="112"/>
      <c r="H134" s="118"/>
    </row>
    <row r="135" spans="1:8" ht="15.75">
      <c r="A135" s="5"/>
      <c r="B135" s="47">
        <v>6</v>
      </c>
      <c r="C135" s="234"/>
      <c r="D135" s="270"/>
      <c r="E135" s="266"/>
      <c r="F135" s="66">
        <v>19</v>
      </c>
      <c r="G135" s="112"/>
      <c r="H135" s="118"/>
    </row>
    <row r="136" spans="1:8" ht="15.75">
      <c r="A136" s="5"/>
      <c r="B136" s="90">
        <v>7</v>
      </c>
      <c r="C136" s="234"/>
      <c r="D136" s="270"/>
      <c r="E136" s="266"/>
      <c r="F136" s="66">
        <v>18</v>
      </c>
      <c r="G136" s="112"/>
      <c r="H136" s="118"/>
    </row>
    <row r="137" spans="1:8" ht="15.75">
      <c r="A137" s="5"/>
      <c r="B137" s="47">
        <v>8</v>
      </c>
      <c r="C137" s="234"/>
      <c r="D137" s="270"/>
      <c r="E137" s="266"/>
      <c r="F137" s="66">
        <v>17</v>
      </c>
      <c r="G137" s="112"/>
      <c r="H137" s="118"/>
    </row>
    <row r="138" spans="1:8" ht="15.75">
      <c r="A138" s="5"/>
      <c r="B138" s="47">
        <v>4.0999999999999996</v>
      </c>
      <c r="C138" s="264"/>
      <c r="D138" s="270" t="s">
        <v>22</v>
      </c>
      <c r="E138" s="271"/>
      <c r="F138" s="66"/>
      <c r="G138" s="112"/>
      <c r="H138" s="118"/>
    </row>
    <row r="139" spans="1:8" ht="24">
      <c r="A139" s="57"/>
      <c r="B139" s="51"/>
      <c r="C139" s="276" t="s">
        <v>98</v>
      </c>
      <c r="D139" s="274" t="s">
        <v>42</v>
      </c>
      <c r="E139" s="53" t="s">
        <v>24</v>
      </c>
      <c r="F139" s="53" t="s">
        <v>30</v>
      </c>
      <c r="G139" s="112"/>
      <c r="H139" s="118"/>
    </row>
    <row r="140" spans="1:8" ht="15.75">
      <c r="A140" s="5"/>
      <c r="B140" s="285">
        <v>1</v>
      </c>
      <c r="C140" s="234"/>
      <c r="D140" s="270"/>
      <c r="E140" s="302"/>
      <c r="F140" s="66">
        <v>30</v>
      </c>
      <c r="G140" s="283"/>
      <c r="H140" s="118"/>
    </row>
    <row r="141" spans="1:8" ht="15.75">
      <c r="A141" s="5"/>
      <c r="B141" s="286">
        <v>2</v>
      </c>
      <c r="C141" s="234"/>
      <c r="D141" s="270"/>
      <c r="E141" s="302"/>
      <c r="F141" s="66">
        <v>26</v>
      </c>
      <c r="G141" s="283"/>
      <c r="H141" s="118"/>
    </row>
    <row r="142" spans="1:8" ht="15.75">
      <c r="A142" s="5"/>
      <c r="B142" s="287">
        <v>3</v>
      </c>
      <c r="C142" s="234"/>
      <c r="D142" s="270"/>
      <c r="E142" s="266"/>
      <c r="F142" s="66">
        <v>23</v>
      </c>
      <c r="G142" s="112"/>
      <c r="H142" s="118"/>
    </row>
    <row r="143" spans="1:8" ht="18" customHeight="1">
      <c r="A143" s="5"/>
      <c r="B143" s="92">
        <v>4</v>
      </c>
      <c r="C143" s="234"/>
      <c r="D143" s="270"/>
      <c r="E143" s="266"/>
      <c r="F143" s="66">
        <v>21</v>
      </c>
      <c r="G143" s="112"/>
      <c r="H143" s="118"/>
    </row>
    <row r="144" spans="1:8" ht="15" customHeight="1">
      <c r="A144" s="5"/>
      <c r="B144" s="47">
        <v>5</v>
      </c>
      <c r="C144" s="234"/>
      <c r="D144" s="270"/>
      <c r="E144" s="266"/>
      <c r="F144" s="66">
        <v>20</v>
      </c>
      <c r="G144" s="112"/>
      <c r="H144" s="118"/>
    </row>
    <row r="145" spans="1:8" ht="20.25" customHeight="1">
      <c r="A145" s="5"/>
      <c r="B145" s="92">
        <v>6</v>
      </c>
      <c r="C145" s="234"/>
      <c r="D145" s="270"/>
      <c r="E145" s="266"/>
      <c r="F145" s="66">
        <v>19</v>
      </c>
      <c r="G145" s="112"/>
      <c r="H145" s="118"/>
    </row>
    <row r="146" spans="1:8" ht="15.75">
      <c r="A146" s="5"/>
      <c r="B146" s="47">
        <v>7</v>
      </c>
      <c r="C146" s="234"/>
      <c r="D146" s="270"/>
      <c r="E146" s="266"/>
      <c r="F146" s="66">
        <v>18</v>
      </c>
      <c r="G146" s="112"/>
      <c r="H146" s="118"/>
    </row>
    <row r="147" spans="1:8" ht="21.75" customHeight="1">
      <c r="A147" s="5"/>
      <c r="B147" s="92">
        <v>8</v>
      </c>
      <c r="C147" s="234"/>
      <c r="D147" s="270"/>
      <c r="E147" s="266"/>
      <c r="F147" s="66">
        <v>17</v>
      </c>
      <c r="G147" s="112"/>
      <c r="H147" s="118"/>
    </row>
    <row r="148" spans="1:8" ht="15.75">
      <c r="A148" s="5"/>
      <c r="B148" s="47">
        <v>9</v>
      </c>
      <c r="C148" s="234"/>
      <c r="D148" s="270"/>
      <c r="E148" s="266"/>
      <c r="F148" s="66">
        <v>16</v>
      </c>
      <c r="G148" s="112"/>
      <c r="H148" s="118"/>
    </row>
    <row r="149" spans="1:8" ht="15.75">
      <c r="A149" s="5"/>
      <c r="B149" s="92">
        <v>10</v>
      </c>
      <c r="C149" s="236"/>
      <c r="D149" s="270"/>
      <c r="E149" s="266"/>
      <c r="F149" s="66">
        <v>15</v>
      </c>
      <c r="G149" s="112"/>
      <c r="H149" s="118"/>
    </row>
    <row r="150" spans="1:8" ht="15.75">
      <c r="A150" s="5"/>
      <c r="B150" s="47">
        <v>11</v>
      </c>
      <c r="C150" s="236"/>
      <c r="D150" s="270"/>
      <c r="E150" s="266"/>
      <c r="F150" s="66">
        <v>14</v>
      </c>
      <c r="G150" s="112"/>
      <c r="H150" s="118"/>
    </row>
    <row r="151" spans="1:8" ht="15.75">
      <c r="A151" s="5"/>
      <c r="B151" s="92">
        <v>12</v>
      </c>
      <c r="C151" s="264"/>
      <c r="D151" s="270"/>
      <c r="E151" s="266"/>
      <c r="F151" s="66">
        <v>13</v>
      </c>
      <c r="G151" s="112"/>
      <c r="H151" s="118"/>
    </row>
    <row r="152" spans="1:8" ht="15.75">
      <c r="A152" s="57"/>
      <c r="B152" s="50"/>
      <c r="C152" s="275" t="s">
        <v>77</v>
      </c>
      <c r="D152" s="274" t="s">
        <v>42</v>
      </c>
      <c r="E152" s="53" t="s">
        <v>24</v>
      </c>
      <c r="F152" s="53" t="s">
        <v>30</v>
      </c>
      <c r="G152" s="112"/>
      <c r="H152" s="118"/>
    </row>
    <row r="153" spans="1:8" ht="15.75">
      <c r="A153" s="5"/>
      <c r="B153" s="285">
        <v>1</v>
      </c>
      <c r="C153" s="234"/>
      <c r="D153" s="270"/>
      <c r="E153" s="266"/>
      <c r="F153" s="66">
        <v>30</v>
      </c>
      <c r="G153" s="112"/>
      <c r="H153" s="118"/>
    </row>
    <row r="154" spans="1:8" ht="15.75">
      <c r="A154" s="5"/>
      <c r="B154" s="286">
        <v>2</v>
      </c>
      <c r="C154" s="234"/>
      <c r="D154" s="270"/>
      <c r="E154" s="266"/>
      <c r="F154" s="66">
        <v>26</v>
      </c>
      <c r="G154" s="112"/>
      <c r="H154" s="118"/>
    </row>
    <row r="155" spans="1:8" ht="15.75">
      <c r="A155" s="5"/>
      <c r="B155" s="287">
        <v>3</v>
      </c>
      <c r="C155" s="234"/>
      <c r="D155" s="270"/>
      <c r="E155" s="266"/>
      <c r="F155" s="66">
        <v>23</v>
      </c>
      <c r="G155" s="112"/>
      <c r="H155" s="118"/>
    </row>
    <row r="156" spans="1:8" ht="15.75">
      <c r="A156" s="5"/>
      <c r="B156" s="47">
        <v>4</v>
      </c>
      <c r="C156" s="234"/>
      <c r="D156" s="14"/>
      <c r="E156" s="266"/>
      <c r="F156" s="66">
        <v>21</v>
      </c>
      <c r="G156" s="112"/>
      <c r="H156" s="118"/>
    </row>
    <row r="157" spans="1:8" ht="15.75">
      <c r="A157" s="5"/>
      <c r="B157" s="92">
        <v>8</v>
      </c>
      <c r="C157" s="234"/>
      <c r="D157" s="270"/>
      <c r="E157" s="291"/>
      <c r="F157" s="66">
        <v>20</v>
      </c>
      <c r="G157" s="112"/>
      <c r="H157" s="118"/>
    </row>
    <row r="158" spans="1:8" ht="15.75">
      <c r="A158" s="5"/>
      <c r="B158" s="47">
        <v>5</v>
      </c>
      <c r="C158" s="234"/>
      <c r="D158" s="270"/>
      <c r="E158" s="302"/>
      <c r="F158" s="66">
        <v>19</v>
      </c>
      <c r="G158" s="112"/>
      <c r="H158" s="118"/>
    </row>
    <row r="159" spans="1:8" ht="15.75">
      <c r="A159" s="5"/>
      <c r="B159" s="47">
        <v>6</v>
      </c>
      <c r="C159" s="234"/>
      <c r="D159" s="270"/>
      <c r="E159" s="302"/>
      <c r="F159" s="36">
        <v>18</v>
      </c>
      <c r="G159" s="112"/>
      <c r="H159" s="118"/>
    </row>
    <row r="160" spans="1:8" ht="15.75">
      <c r="A160" s="5"/>
      <c r="B160" s="47">
        <v>7</v>
      </c>
      <c r="C160" s="234"/>
      <c r="D160" s="14"/>
      <c r="E160" s="235"/>
      <c r="F160" s="36"/>
      <c r="G160" s="112"/>
      <c r="H160" s="118"/>
    </row>
    <row r="161" spans="1:8" ht="15.75">
      <c r="A161" s="37">
        <v>3</v>
      </c>
      <c r="B161" s="46" t="s">
        <v>43</v>
      </c>
      <c r="C161" s="29" t="s">
        <v>44</v>
      </c>
      <c r="D161" s="21" t="s">
        <v>95</v>
      </c>
      <c r="E161" s="56" t="s">
        <v>24</v>
      </c>
      <c r="F161" s="56">
        <v>10.9</v>
      </c>
      <c r="G161" s="112"/>
      <c r="H161" s="118"/>
    </row>
    <row r="162" spans="1:8" ht="15.75">
      <c r="A162" s="37">
        <v>3</v>
      </c>
      <c r="B162" s="46" t="s">
        <v>43</v>
      </c>
      <c r="C162" s="29" t="s">
        <v>44</v>
      </c>
      <c r="D162" s="21" t="s">
        <v>71</v>
      </c>
      <c r="E162" s="56" t="s">
        <v>24</v>
      </c>
      <c r="F162" s="56">
        <v>10.9</v>
      </c>
      <c r="G162" s="112"/>
      <c r="H162" s="118"/>
    </row>
    <row r="163" spans="1:8" ht="15.75">
      <c r="A163" s="37">
        <v>3</v>
      </c>
      <c r="B163" s="46" t="s">
        <v>43</v>
      </c>
      <c r="C163" s="98" t="s">
        <v>44</v>
      </c>
      <c r="D163" s="21" t="s">
        <v>102</v>
      </c>
      <c r="E163" s="56" t="s">
        <v>24</v>
      </c>
      <c r="F163" s="56">
        <v>10.9</v>
      </c>
      <c r="G163" s="112"/>
      <c r="H163" s="118"/>
    </row>
    <row r="164" spans="1:8" ht="15.75">
      <c r="A164" s="37">
        <v>3</v>
      </c>
      <c r="B164" s="46" t="s">
        <v>43</v>
      </c>
      <c r="C164" s="29" t="s">
        <v>44</v>
      </c>
      <c r="D164" s="21" t="s">
        <v>72</v>
      </c>
      <c r="E164" s="56" t="s">
        <v>24</v>
      </c>
      <c r="F164" s="56">
        <v>10.9</v>
      </c>
      <c r="G164" s="112"/>
      <c r="H164" s="118"/>
    </row>
    <row r="165" spans="1:8" ht="15.75">
      <c r="A165" s="37">
        <v>3</v>
      </c>
      <c r="B165" s="46" t="s">
        <v>43</v>
      </c>
      <c r="C165" s="29" t="s">
        <v>44</v>
      </c>
      <c r="D165" s="21" t="s">
        <v>82</v>
      </c>
      <c r="E165" s="56" t="s">
        <v>24</v>
      </c>
      <c r="F165" s="56">
        <v>10.9</v>
      </c>
      <c r="G165" s="112"/>
      <c r="H165" s="118"/>
    </row>
    <row r="166" spans="1:8" ht="15.75">
      <c r="A166" s="37">
        <v>3</v>
      </c>
      <c r="B166" s="46" t="s">
        <v>43</v>
      </c>
      <c r="C166" s="119" t="s">
        <v>44</v>
      </c>
      <c r="D166" s="21" t="s">
        <v>32</v>
      </c>
      <c r="E166" s="56" t="s">
        <v>24</v>
      </c>
      <c r="F166" s="56">
        <v>10.9</v>
      </c>
      <c r="G166" s="112"/>
      <c r="H166" s="118"/>
    </row>
    <row r="167" spans="1:8" ht="15.75">
      <c r="A167" s="37">
        <v>3</v>
      </c>
      <c r="B167" s="46" t="s">
        <v>43</v>
      </c>
      <c r="C167" s="29" t="s">
        <v>44</v>
      </c>
      <c r="D167" s="21" t="s">
        <v>33</v>
      </c>
      <c r="E167" s="56" t="s">
        <v>24</v>
      </c>
      <c r="F167" s="56">
        <v>10.9</v>
      </c>
      <c r="G167" s="112"/>
      <c r="H167" s="118"/>
    </row>
    <row r="168" spans="1:8" ht="15.75">
      <c r="A168" s="37">
        <v>3</v>
      </c>
      <c r="B168" s="46" t="s">
        <v>43</v>
      </c>
      <c r="C168" s="29" t="s">
        <v>44</v>
      </c>
      <c r="D168" s="21" t="s">
        <v>90</v>
      </c>
      <c r="E168" s="56" t="s">
        <v>24</v>
      </c>
      <c r="F168" s="56">
        <v>10.9</v>
      </c>
      <c r="G168" s="112"/>
      <c r="H168" s="118"/>
    </row>
    <row r="169" spans="1:8" ht="15.75">
      <c r="A169" s="37">
        <v>3</v>
      </c>
      <c r="B169" s="46" t="s">
        <v>43</v>
      </c>
      <c r="C169" s="29" t="s">
        <v>44</v>
      </c>
      <c r="D169" s="21" t="s">
        <v>5</v>
      </c>
      <c r="E169" s="56" t="s">
        <v>24</v>
      </c>
      <c r="F169" s="56">
        <v>10.9</v>
      </c>
      <c r="G169" s="112"/>
      <c r="H169" s="118"/>
    </row>
    <row r="170" spans="1:8" ht="15.75">
      <c r="A170" s="37">
        <v>3</v>
      </c>
      <c r="B170" s="46" t="s">
        <v>43</v>
      </c>
      <c r="C170" s="29" t="s">
        <v>44</v>
      </c>
      <c r="D170" s="21" t="s">
        <v>94</v>
      </c>
      <c r="E170" s="56" t="s">
        <v>24</v>
      </c>
      <c r="F170" s="56">
        <v>10.9</v>
      </c>
      <c r="G170" s="112"/>
      <c r="H170" s="118"/>
    </row>
    <row r="171" spans="1:8" ht="15.75">
      <c r="A171" s="37">
        <v>3</v>
      </c>
      <c r="B171" s="46" t="s">
        <v>43</v>
      </c>
      <c r="C171" s="29" t="s">
        <v>44</v>
      </c>
      <c r="D171" s="21" t="s">
        <v>104</v>
      </c>
      <c r="E171" s="56" t="s">
        <v>24</v>
      </c>
      <c r="F171" s="56">
        <v>10.9</v>
      </c>
      <c r="G171" s="112"/>
      <c r="H171" s="118"/>
    </row>
    <row r="172" spans="1:8" ht="15.75">
      <c r="A172" s="37">
        <v>3</v>
      </c>
      <c r="B172" s="46" t="s">
        <v>43</v>
      </c>
      <c r="C172" s="29" t="s">
        <v>44</v>
      </c>
      <c r="D172" s="21" t="s">
        <v>76</v>
      </c>
      <c r="E172" s="56" t="s">
        <v>24</v>
      </c>
      <c r="F172" s="56">
        <v>10.9</v>
      </c>
      <c r="G172" s="112"/>
      <c r="H172" s="118"/>
    </row>
    <row r="173" spans="1:8" ht="15.75">
      <c r="A173" s="37">
        <v>3</v>
      </c>
      <c r="B173" s="46" t="s">
        <v>43</v>
      </c>
      <c r="C173" s="29" t="s">
        <v>44</v>
      </c>
      <c r="D173" s="21" t="s">
        <v>32</v>
      </c>
      <c r="E173" s="56" t="s">
        <v>24</v>
      </c>
      <c r="F173" s="56">
        <v>10.9</v>
      </c>
      <c r="G173" s="112"/>
      <c r="H173" s="118"/>
    </row>
    <row r="174" spans="1:8" ht="15.75">
      <c r="A174" s="37">
        <v>3</v>
      </c>
      <c r="B174" s="46" t="s">
        <v>43</v>
      </c>
      <c r="C174" s="29" t="s">
        <v>44</v>
      </c>
      <c r="D174" s="21" t="s">
        <v>33</v>
      </c>
      <c r="E174" s="56" t="s">
        <v>24</v>
      </c>
      <c r="F174" s="56">
        <v>10.9</v>
      </c>
      <c r="G174" s="112"/>
      <c r="H174" s="118"/>
    </row>
    <row r="175" spans="1:8" ht="15.75">
      <c r="A175" s="37">
        <v>3</v>
      </c>
      <c r="B175" s="46" t="s">
        <v>43</v>
      </c>
      <c r="C175" s="29" t="s">
        <v>44</v>
      </c>
      <c r="D175" s="21" t="s">
        <v>90</v>
      </c>
      <c r="E175" s="56" t="s">
        <v>24</v>
      </c>
      <c r="F175" s="56">
        <v>10.9</v>
      </c>
      <c r="G175" s="112"/>
      <c r="H175" s="118"/>
    </row>
    <row r="176" spans="1:8" ht="15.75">
      <c r="A176" s="37">
        <v>3</v>
      </c>
      <c r="B176" s="46" t="s">
        <v>43</v>
      </c>
      <c r="C176" s="29" t="s">
        <v>44</v>
      </c>
      <c r="D176" s="21" t="s">
        <v>5</v>
      </c>
      <c r="E176" s="56" t="s">
        <v>24</v>
      </c>
      <c r="F176" s="56">
        <v>10.9</v>
      </c>
      <c r="G176" s="112"/>
      <c r="H176" s="118"/>
    </row>
    <row r="177" spans="2:8" ht="15.75">
      <c r="B177" s="46" t="s">
        <v>43</v>
      </c>
      <c r="C177" s="29" t="s">
        <v>44</v>
      </c>
      <c r="D177" s="21" t="s">
        <v>94</v>
      </c>
      <c r="E177" s="56" t="s">
        <v>24</v>
      </c>
      <c r="F177" s="56">
        <v>10.9</v>
      </c>
      <c r="G177" s="112"/>
      <c r="H177" s="118"/>
    </row>
    <row r="178" spans="2:8" ht="15.75">
      <c r="B178" s="46" t="s">
        <v>43</v>
      </c>
      <c r="C178" s="29" t="s">
        <v>44</v>
      </c>
      <c r="D178" s="21" t="s">
        <v>104</v>
      </c>
      <c r="E178" s="56" t="s">
        <v>24</v>
      </c>
      <c r="F178" s="56">
        <v>10.9</v>
      </c>
      <c r="G178" s="112"/>
      <c r="H178" s="118"/>
    </row>
    <row r="179" spans="2:8" ht="15.75">
      <c r="B179" s="46" t="s">
        <v>43</v>
      </c>
      <c r="C179" s="29" t="s">
        <v>44</v>
      </c>
      <c r="D179" s="21" t="s">
        <v>76</v>
      </c>
      <c r="E179" s="56" t="s">
        <v>24</v>
      </c>
      <c r="F179" s="56">
        <v>10.9</v>
      </c>
      <c r="G179" s="112"/>
      <c r="H179" s="118"/>
    </row>
  </sheetData>
  <sortState ref="C141:E146">
    <sortCondition descending="1" ref="E141:E146"/>
  </sortState>
  <phoneticPr fontId="3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2</vt:i4>
      </vt:variant>
    </vt:vector>
  </HeadingPairs>
  <TitlesOfParts>
    <vt:vector size="11" baseType="lpstr">
      <vt:lpstr>Ekipna razvrstitev</vt:lpstr>
      <vt:lpstr>Razvrstitev posamezno</vt:lpstr>
      <vt:lpstr>1. kolo</vt:lpstr>
      <vt:lpstr>2. kolo</vt:lpstr>
      <vt:lpstr>3. kolo</vt:lpstr>
      <vt:lpstr>4. kolo </vt:lpstr>
      <vt:lpstr>5. kolo</vt:lpstr>
      <vt:lpstr>6. kolo</vt:lpstr>
      <vt:lpstr>6. kollo</vt:lpstr>
      <vt:lpstr>'Ekipna razvrstitev'!Tiskanje_naslovov</vt:lpstr>
      <vt:lpstr>'Razvrstitev posamezno'!Tiskanje_naslovov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Pokorny</dc:creator>
  <cp:lastModifiedBy>Jan</cp:lastModifiedBy>
  <cp:lastPrinted>2017-03-17T06:45:46Z</cp:lastPrinted>
  <dcterms:created xsi:type="dcterms:W3CDTF">2011-11-13T17:49:46Z</dcterms:created>
  <dcterms:modified xsi:type="dcterms:W3CDTF">2023-01-20T17:34:09Z</dcterms:modified>
</cp:coreProperties>
</file>